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11760" tabRatio="820" activeTab="3"/>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45621"/>
</workbook>
</file>

<file path=xl/calcChain.xml><?xml version="1.0" encoding="utf-8"?>
<calcChain xmlns="http://schemas.openxmlformats.org/spreadsheetml/2006/main">
  <c r="G4" i="17" l="1"/>
  <c r="G7" i="11" l="1"/>
  <c r="H7" i="11"/>
  <c r="F16" i="11"/>
  <c r="F19" i="11"/>
  <c r="P7" i="11" l="1"/>
  <c r="Q7" i="11"/>
  <c r="C10" i="14" l="1"/>
  <c r="E12" i="14"/>
  <c r="D12" i="14"/>
  <c r="C12" i="14"/>
  <c r="E11" i="14"/>
  <c r="D11" i="14"/>
  <c r="C11" i="14"/>
  <c r="E10" i="14"/>
  <c r="D10" i="14"/>
  <c r="H58" i="12" l="1"/>
  <c r="S27" i="11" s="1"/>
  <c r="G58" i="12"/>
  <c r="F58" i="12"/>
  <c r="E58" i="12"/>
  <c r="H27" i="11" s="1"/>
  <c r="D58" i="12"/>
  <c r="G27" i="11" s="1"/>
  <c r="C58" i="12"/>
  <c r="F27" i="11" s="1"/>
  <c r="H57" i="12"/>
  <c r="S26" i="11" s="1"/>
  <c r="G57" i="12"/>
  <c r="F57" i="12"/>
  <c r="E57" i="12"/>
  <c r="H26" i="11" s="1"/>
  <c r="D57" i="12"/>
  <c r="G26" i="11" s="1"/>
  <c r="C57" i="12"/>
  <c r="F26" i="11" s="1"/>
  <c r="H56" i="12"/>
  <c r="S25" i="11" s="1"/>
  <c r="G56" i="12"/>
  <c r="F56" i="12"/>
  <c r="E56" i="12"/>
  <c r="H25" i="11" s="1"/>
  <c r="D56" i="12"/>
  <c r="G25" i="11" s="1"/>
  <c r="C56" i="12"/>
  <c r="F25" i="11" s="1"/>
  <c r="H55" i="12"/>
  <c r="S24" i="11" s="1"/>
  <c r="G55" i="12"/>
  <c r="F55" i="12"/>
  <c r="E55" i="12"/>
  <c r="H24" i="11" s="1"/>
  <c r="D55" i="12"/>
  <c r="G24" i="11" s="1"/>
  <c r="C55" i="12"/>
  <c r="F24" i="11" s="1"/>
  <c r="H54" i="12"/>
  <c r="S20" i="11" s="1"/>
  <c r="G54" i="12"/>
  <c r="Q20" i="11" s="1"/>
  <c r="F54" i="12"/>
  <c r="E54" i="12"/>
  <c r="H20" i="11" s="1"/>
  <c r="D54" i="12"/>
  <c r="G20" i="11" s="1"/>
  <c r="C54" i="12"/>
  <c r="F20" i="11" s="1"/>
  <c r="H53" i="12"/>
  <c r="G53" i="12"/>
  <c r="F53" i="12"/>
  <c r="P19" i="11" s="1"/>
  <c r="E53" i="12"/>
  <c r="H19" i="11" s="1"/>
  <c r="D53" i="12"/>
  <c r="G19" i="11" s="1"/>
  <c r="H51" i="12"/>
  <c r="S17" i="11" s="1"/>
  <c r="G51" i="12"/>
  <c r="Q17" i="11" s="1"/>
  <c r="F51" i="12"/>
  <c r="P17" i="11" s="1"/>
  <c r="E51" i="12"/>
  <c r="H17" i="11" s="1"/>
  <c r="D51" i="12"/>
  <c r="G17" i="11" s="1"/>
  <c r="C51" i="12"/>
  <c r="F17" i="11" s="1"/>
  <c r="H50" i="12"/>
  <c r="G50" i="12"/>
  <c r="F50" i="12"/>
  <c r="P16" i="11" s="1"/>
  <c r="E50" i="12"/>
  <c r="H16" i="11" s="1"/>
  <c r="D50" i="12"/>
  <c r="G16" i="11" s="1"/>
  <c r="C50" i="12"/>
  <c r="H48" i="12"/>
  <c r="S14" i="11" s="1"/>
  <c r="G48" i="12"/>
  <c r="Q14" i="11" s="1"/>
  <c r="F48" i="12"/>
  <c r="P14" i="11" s="1"/>
  <c r="E48" i="12"/>
  <c r="H14" i="11" s="1"/>
  <c r="D48" i="12"/>
  <c r="G14" i="11" s="1"/>
  <c r="C48" i="12"/>
  <c r="F14" i="11" s="1"/>
  <c r="H47" i="12"/>
  <c r="S13" i="11" s="1"/>
  <c r="G47" i="12"/>
  <c r="Q13" i="11" s="1"/>
  <c r="F47" i="12"/>
  <c r="P13" i="11" s="1"/>
  <c r="E47" i="12"/>
  <c r="H13" i="11" s="1"/>
  <c r="D47" i="12"/>
  <c r="G13" i="11" s="1"/>
  <c r="C47" i="12"/>
  <c r="F13" i="11" s="1"/>
  <c r="H46" i="12"/>
  <c r="S12" i="11" s="1"/>
  <c r="G46" i="12"/>
  <c r="Q12" i="11" s="1"/>
  <c r="F46" i="12"/>
  <c r="P12" i="11" s="1"/>
  <c r="E46" i="12"/>
  <c r="H12" i="11" s="1"/>
  <c r="D46" i="12"/>
  <c r="G12" i="11" s="1"/>
  <c r="C46" i="12"/>
  <c r="F12" i="11" s="1"/>
  <c r="H45" i="12"/>
  <c r="S11" i="11" s="1"/>
  <c r="G45" i="12"/>
  <c r="Q11" i="11" s="1"/>
  <c r="F45" i="12"/>
  <c r="P11" i="11" s="1"/>
  <c r="E45" i="12"/>
  <c r="H11" i="11" s="1"/>
  <c r="D45" i="12"/>
  <c r="G11" i="11" s="1"/>
  <c r="C45" i="12"/>
  <c r="F11" i="11" s="1"/>
  <c r="H44" i="12"/>
  <c r="S10" i="11" s="1"/>
  <c r="G44" i="12"/>
  <c r="Q10" i="11" s="1"/>
  <c r="F44" i="12"/>
  <c r="P10" i="11" s="1"/>
  <c r="E44" i="12"/>
  <c r="H10" i="11" s="1"/>
  <c r="D44" i="12"/>
  <c r="G10" i="11" s="1"/>
  <c r="C44" i="12"/>
  <c r="F10" i="11" s="1"/>
  <c r="H43" i="12"/>
  <c r="S9" i="11" s="1"/>
  <c r="G43" i="12"/>
  <c r="Q9" i="11" s="1"/>
  <c r="F43" i="12"/>
  <c r="P9" i="11" s="1"/>
  <c r="E43" i="12"/>
  <c r="H9" i="11" s="1"/>
  <c r="D43" i="12"/>
  <c r="G9" i="11" s="1"/>
  <c r="C43" i="12"/>
  <c r="F9" i="11" s="1"/>
  <c r="H42" i="12"/>
  <c r="S8" i="11" s="1"/>
  <c r="G42" i="12"/>
  <c r="Q8" i="11" s="1"/>
  <c r="F42" i="12"/>
  <c r="P8" i="11" s="1"/>
  <c r="E42" i="12"/>
  <c r="H8" i="11" s="1"/>
  <c r="D42" i="12"/>
  <c r="G8" i="11" s="1"/>
  <c r="C42" i="12"/>
  <c r="F8" i="11" s="1"/>
  <c r="H41" i="12"/>
  <c r="S7" i="11" s="1"/>
  <c r="C41" i="12"/>
  <c r="F7" i="11" s="1"/>
  <c r="H40" i="12"/>
  <c r="S6" i="11" s="1"/>
  <c r="G40" i="12"/>
  <c r="Q6" i="11" s="1"/>
  <c r="F40" i="12"/>
  <c r="P6" i="11" s="1"/>
  <c r="E40" i="12"/>
  <c r="H6" i="11" s="1"/>
  <c r="D40" i="12"/>
  <c r="G6" i="11" s="1"/>
  <c r="C40" i="12"/>
  <c r="F6" i="11" s="1"/>
  <c r="B72" i="12"/>
  <c r="C52" i="12" l="1"/>
  <c r="F18" i="11" s="1"/>
  <c r="E52" i="12"/>
  <c r="H18" i="11" s="1"/>
  <c r="G52" i="12"/>
  <c r="Q18" i="11" s="1"/>
  <c r="Q19" i="11"/>
  <c r="H49" i="12"/>
  <c r="S15" i="11" s="1"/>
  <c r="S16" i="11"/>
  <c r="D52" i="12"/>
  <c r="G18" i="11" s="1"/>
  <c r="G49" i="12"/>
  <c r="Q15" i="11" s="1"/>
  <c r="Q16" i="11"/>
  <c r="H52" i="12"/>
  <c r="S18" i="11" s="1"/>
  <c r="S19" i="11"/>
  <c r="F52" i="12"/>
  <c r="P18" i="11" s="1"/>
  <c r="P20" i="11"/>
  <c r="E49" i="12"/>
  <c r="H15" i="11" s="1"/>
  <c r="F49" i="12"/>
  <c r="P15" i="11" s="1"/>
  <c r="D49" i="12"/>
  <c r="G15" i="11" s="1"/>
  <c r="C49" i="12"/>
  <c r="F15" i="11" s="1"/>
  <c r="J4" i="17"/>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F10" i="14"/>
  <c r="G10" i="14"/>
  <c r="H10" i="14"/>
  <c r="I10" i="14"/>
  <c r="J10" i="14"/>
  <c r="K10" i="14"/>
  <c r="L10" i="14"/>
  <c r="M10" i="14"/>
  <c r="N10" i="14"/>
  <c r="O10" i="14"/>
  <c r="P10" i="14"/>
  <c r="Q10" i="14"/>
  <c r="R10" i="14"/>
  <c r="S10" i="14"/>
  <c r="F11" i="14"/>
  <c r="G11" i="14"/>
  <c r="H11" i="14"/>
  <c r="I11" i="14"/>
  <c r="J11" i="14"/>
  <c r="K11" i="14"/>
  <c r="L11" i="14"/>
  <c r="M11" i="14"/>
  <c r="N11" i="14"/>
  <c r="O11" i="14"/>
  <c r="P11" i="14"/>
  <c r="Q11" i="14"/>
  <c r="R11" i="14"/>
  <c r="S11"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<sst xmlns="http://schemas.openxmlformats.org/spreadsheetml/2006/main" count="483" uniqueCount="213">
  <si>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</si>
  <si>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</si>
  <si>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</si>
  <si>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</si>
  <si>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</si>
  <si>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</si>
  <si>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</si>
  <si>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</si>
  <si>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</si>
  <si>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</si>
  <si>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</si>
  <si>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</si>
  <si>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</si>
  <si>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</si>
  <si>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</si>
  <si>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</si>
  <si>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</si>
  <si>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</si>
  <si>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</si>
  <si>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</si>
  <si>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</si>
  <si>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</si>
  <si>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</si>
  <si>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</si>
  <si>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</si>
  <si>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</si>
  <si>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</si>
  <si>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</si>
  <si>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</si>
  <si>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</si>
  <si>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</si>
  <si>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</si>
  <si>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</si>
  <si>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</si>
  <si>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</si>
  <si>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</si>
  <si>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</si>
  <si>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</si>
  <si>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</si>
  <si>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</si>
  <si>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</si>
  <si>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</si>
  <si>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</si>
  <si>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</si>
  <si>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</si>
  <si>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</si>
  <si>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</si>
  <si>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</si>
  <si>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</si>
  <si>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</si>
  <si>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</si>
  <si>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</si>
  <si>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</si>
  <si>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</si>
  <si>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</si>
  <si>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</si>
  <si>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</si>
  <si>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</si>
  <si>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</si>
  <si>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</si>
  <si>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</si>
  <si>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</si>
  <si>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</si>
  <si>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</si>
  <si>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</si>
  <si>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</si>
  <si>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</si>
  <si>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</si>
  <si>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</si>
  <si>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</si>
  <si>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</si>
  <si>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</si>
  <si>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</si>
  <si>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</si>
  <si>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</si>
  <si>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</si>
  <si>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</si>
  <si>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</si>
  <si>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</si>
  <si>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</si>
  <si>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</si>
  <si>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</si>
  <si>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</si>
  <si>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</si>
  <si>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</si>
  <si>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</si>
  <si>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</si>
  <si>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</si>
  <si>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</si>
  <si>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</si>
  <si>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</si>
  <si>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</si>
  <si>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</si>
  <si>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</si>
  <si>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</si>
  <si>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</si>
  <si>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</si>
  <si>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</si>
  <si>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</si>
  <si>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</si>
  <si>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 xml:space="preserve">Product 2: </t>
  </si>
  <si>
    <t xml:space="preserve">Product 3: </t>
  </si>
  <si>
    <t xml:space="preserve">Product 4: </t>
  </si>
  <si>
    <t xml:space="preserve">Product 5: </t>
  </si>
  <si>
    <t xml:space="preserve">Product 6: </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</si>
  <si>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</si>
  <si>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</si>
  <si>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</si>
  <si>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</si>
  <si>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</si>
  <si>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</si>
  <si>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</si>
  <si>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</si>
  <si>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</si>
  <si>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</si>
  <si>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</si>
  <si>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</si>
  <si>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</si>
  <si>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</si>
  <si>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</si>
  <si>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</si>
  <si>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</si>
  <si>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</si>
  <si>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</si>
  <si>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</si>
  <si>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</si>
  <si>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</si>
  <si>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</si>
  <si>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</si>
  <si>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</si>
  <si>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</si>
  <si>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</si>
  <si>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</si>
  <si>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</si>
  <si>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</si>
  <si>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</si>
  <si>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</si>
  <si>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</si>
  <si>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</si>
  <si>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</si>
  <si>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</si>
  <si>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</si>
  <si>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</si>
  <si>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</si>
  <si>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</si>
  <si>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</si>
  <si>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</si>
  <si>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</si>
  <si>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</si>
  <si>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</si>
  <si>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</si>
  <si>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</si>
  <si>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</si>
  <si>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</si>
  <si>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</si>
  <si>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</si>
  <si>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</si>
  <si>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</si>
  <si>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</si>
  <si>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</si>
  <si>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</si>
  <si>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</si>
  <si>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</si>
  <si>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</si>
  <si>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</si>
  <si>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</si>
  <si>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</si>
  <si>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</si>
  <si>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</si>
  <si>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</si>
  <si>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</si>
  <si>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</si>
  <si>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</si>
  <si>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</si>
  <si>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</si>
  <si>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</si>
  <si>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</si>
  <si>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</si>
  <si>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</si>
  <si>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</si>
  <si>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</si>
  <si>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</si>
  <si>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</si>
  <si>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</si>
  <si>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</si>
  <si>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</si>
  <si>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</si>
  <si>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Mengen im Endprodukt</t>
  </si>
  <si>
    <t>kg/kg</t>
  </si>
  <si>
    <t>Holz</t>
  </si>
  <si>
    <t>Zement</t>
  </si>
  <si>
    <t>Wasser</t>
  </si>
  <si>
    <t>Flächengewicht</t>
  </si>
  <si>
    <t>Heizwert Dämmeinlage</t>
  </si>
  <si>
    <t>MJ/kg</t>
  </si>
  <si>
    <t>Masse Dämmstoff</t>
  </si>
  <si>
    <t>kg/m²</t>
  </si>
  <si>
    <t>Summe Stein+Dämmung</t>
  </si>
  <si>
    <t>A1-A3</t>
  </si>
  <si>
    <t>m²</t>
  </si>
  <si>
    <t>1 m2 Holzspan-Mantelstein "Isospan Öko-Expert 43/23" (EPD 2017) A1-A3 (of project Bauteile IBO 2016)</t>
  </si>
  <si>
    <t>1 m2 Holzspan-Mantelstein "Isospan Öko-Expert 43/23" (EPD 2017) A4 (of project Bauteile IBO 2016)</t>
  </si>
  <si>
    <t>1 m2 Holzspan-Mantelstein "Isospan Öko-Expert 43/23" (EPD 2017) A5 (of project Bauteile IBO 2016)</t>
  </si>
  <si>
    <t>1 m2 Holzspan-Mantelstein "Isospan Öko-Expert 43/23" (EPD 2017) C1 (of project Bauteile IBO 2016)</t>
  </si>
  <si>
    <t>1 m2 Holzspan-Mantelstein "Isospan Öko-Expert 43/23" (EPD 2017) C2 (of project Bauteile IBO 2016)</t>
  </si>
  <si>
    <t>1 m2 Holzspan-Mantelstein "Isospan Öko-Expert 43/23" (EPD 2017) C4 (of project Bauteile IBO 2016)</t>
  </si>
  <si>
    <t>Holzspan-Mantelstein "Isospan Öko-Expert 43/23" (EPD 2017) A1-A3</t>
  </si>
  <si>
    <t>Holzspan-Mantelstein "Isospan Öko-Expert 43/23" (EPD 2017) A4</t>
  </si>
  <si>
    <t>Holzspan-Mantelstein "Isospan Öko-Expert 43/23" (EPD 2017) A5</t>
  </si>
  <si>
    <t>Holzspan-Mantelstein "Isospan Öko-Expert 43/23" (EPD 2017) C1</t>
  </si>
  <si>
    <t>Holzspan-Mantelstein "Isospan Öko-Expert 43/23" (EPD 2017) C2</t>
  </si>
  <si>
    <t>Holzspan-Mantelstein "Isospan Öko-Expert 43/23" (EPD 2017) C4</t>
  </si>
  <si>
    <t>Öko-Expert 43/23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</si>
</sst>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18">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174</v>
      </c>
    </row>
    <row r="3" spans="1:2" x14ac:dyDescent="0.25">
      <c r="A3" s="99"/>
      <c r="B3" t="s">
        <v>185</v>
      </c>
    </row>
    <row r="4" spans="1:2" x14ac:dyDescent="0.25">
      <c r="A4" s="83"/>
      <c r="B4" t="s">
        <v>186</v>
      </c>
    </row>
    <row r="5" spans="1:2" x14ac:dyDescent="0.25">
      <c r="A5" s="85"/>
      <c r="B5" t="s">
        <v>175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E23" sqref="E23"/>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3" t="s">
        <v>78</v>
      </c>
      <c r="B9" s="104"/>
      <c r="C9" s="109" t="s">
        <v>79</v>
      </c>
      <c r="D9" s="110"/>
      <c r="E9" s="110"/>
      <c r="F9" s="110"/>
      <c r="G9" s="110"/>
      <c r="H9" s="110"/>
      <c r="I9" s="110"/>
      <c r="J9" s="110"/>
      <c r="K9" s="110"/>
      <c r="L9" s="110"/>
      <c r="M9" s="110"/>
      <c r="N9" s="110"/>
      <c r="O9" s="110"/>
      <c r="P9" s="110"/>
      <c r="Q9" s="111"/>
    </row>
    <row r="10" spans="1:17" ht="9.75" customHeight="1" x14ac:dyDescent="0.25">
      <c r="A10" s="105"/>
      <c r="B10" s="106"/>
      <c r="C10" s="112"/>
      <c r="D10" s="113"/>
      <c r="E10" s="113"/>
      <c r="F10" s="113"/>
      <c r="G10" s="113"/>
      <c r="H10" s="113"/>
      <c r="I10" s="113"/>
      <c r="J10" s="113"/>
      <c r="K10" s="113"/>
      <c r="L10" s="113"/>
      <c r="M10" s="113"/>
      <c r="N10" s="113"/>
      <c r="O10" s="113"/>
      <c r="P10" s="113"/>
      <c r="Q10" s="114"/>
    </row>
    <row r="11" spans="1:17" ht="6.75" customHeight="1" thickBot="1" x14ac:dyDescent="0.3">
      <c r="A11" s="107"/>
      <c r="B11" s="108"/>
      <c r="C11" s="115"/>
      <c r="D11" s="116"/>
      <c r="E11" s="116"/>
      <c r="F11" s="116"/>
      <c r="G11" s="116"/>
      <c r="H11" s="116"/>
      <c r="I11" s="116"/>
      <c r="J11" s="116"/>
      <c r="K11" s="116"/>
      <c r="L11" s="116"/>
      <c r="M11" s="116"/>
      <c r="N11" s="116"/>
      <c r="O11" s="116"/>
      <c r="P11" s="116"/>
      <c r="Q11" s="117"/>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9" sqref="B9"/>
    </sheetView>
  </sheetViews>
  <sheetFormatPr baseColWidth="10" defaultRowHeight="15" x14ac:dyDescent="0.25"/>
  <cols>
    <col min="1" max="1" width="33.28515625" style="27" customWidth="1"/>
    <col min="2" max="2" width="73.85546875" customWidth="1"/>
  </cols>
  <sheetData>
    <row r="1" spans="1:11" ht="15.75" x14ac:dyDescent="0.25">
      <c r="A1" s="32" t="s">
        <v>178</v>
      </c>
      <c r="B1" s="31"/>
    </row>
    <row r="2" spans="1:11" ht="15.75" x14ac:dyDescent="0.25">
      <c r="A2" s="32"/>
      <c r="B2" s="31"/>
    </row>
    <row r="3" spans="1:11" ht="126" x14ac:dyDescent="0.25">
      <c r="A3" s="29" t="s">
        <v>182</v>
      </c>
      <c r="B3" s="91" t="s">
        <v>183</v>
      </c>
    </row>
    <row r="4" spans="1:11" ht="15.75" x14ac:dyDescent="0.25">
      <c r="A4" s="32"/>
      <c r="B4" s="31"/>
    </row>
    <row r="5" spans="1:11" ht="45" x14ac:dyDescent="0.25">
      <c r="A5" s="30" t="s">
        <v>176</v>
      </c>
      <c r="B5" s="88" t="s">
        <v>179</v>
      </c>
    </row>
    <row r="6" spans="1:11" ht="15.75" x14ac:dyDescent="0.25">
      <c r="A6" s="92" t="s">
        <v>180</v>
      </c>
      <c r="B6" t="s">
        <v>181</v>
      </c>
    </row>
    <row r="7" spans="1:11" ht="15.75" x14ac:dyDescent="0.25">
      <c r="A7" s="86"/>
    </row>
    <row r="8" spans="1:11" x14ac:dyDescent="0.25">
      <c r="A8" s="29" t="s">
        <v>177</v>
      </c>
      <c r="B8" s="28"/>
    </row>
    <row r="9" spans="1:11" ht="30" x14ac:dyDescent="0.25">
      <c r="A9" s="87" t="s">
        <v>130</v>
      </c>
      <c r="B9" s="28" t="s">
        <v>152</v>
      </c>
      <c r="E9" s="71"/>
      <c r="F9" s="71"/>
      <c r="G9" s="70"/>
      <c r="H9" s="72"/>
      <c r="I9" s="73"/>
      <c r="J9" s="74"/>
      <c r="K9" s="70"/>
    </row>
    <row r="10" spans="1:11" ht="30" x14ac:dyDescent="0.25">
      <c r="A10" s="87" t="s">
        <v>131</v>
      </c>
      <c r="B10" s="28" t="s">
        <v>151</v>
      </c>
      <c r="E10" s="75"/>
      <c r="F10" s="75"/>
      <c r="G10" s="75"/>
      <c r="H10" s="75"/>
      <c r="I10" s="75"/>
      <c r="J10" s="75"/>
      <c r="K10" s="70"/>
    </row>
    <row r="11" spans="1:11" ht="30" x14ac:dyDescent="0.25">
      <c r="A11" s="87" t="s">
        <v>132</v>
      </c>
      <c r="B11" s="28" t="s">
        <v>150</v>
      </c>
      <c r="E11" s="71"/>
      <c r="F11" s="71"/>
      <c r="G11" s="71"/>
      <c r="H11" s="71"/>
      <c r="I11" s="71"/>
      <c r="J11" s="71"/>
      <c r="K11" s="70"/>
    </row>
    <row r="12" spans="1:11" ht="30" x14ac:dyDescent="0.25">
      <c r="A12" s="87" t="s">
        <v>133</v>
      </c>
      <c r="B12" s="28" t="s">
        <v>149</v>
      </c>
      <c r="E12" s="71"/>
      <c r="F12" s="71"/>
      <c r="G12" s="71"/>
      <c r="H12" s="71"/>
      <c r="I12" s="76"/>
      <c r="J12" s="76"/>
      <c r="K12" s="70"/>
    </row>
    <row r="13" spans="1:11" ht="30" x14ac:dyDescent="0.25">
      <c r="A13" s="87" t="s">
        <v>0</v>
      </c>
      <c r="B13" s="28" t="s">
        <v>148</v>
      </c>
      <c r="E13" s="70"/>
      <c r="F13" s="70"/>
      <c r="G13" s="70"/>
      <c r="H13" s="70"/>
      <c r="I13" s="70"/>
      <c r="J13" s="70"/>
      <c r="K13" s="70"/>
    </row>
    <row r="14" spans="1:11" x14ac:dyDescent="0.25">
      <c r="A14" s="29"/>
      <c r="B14" s="28"/>
      <c r="E14" s="70"/>
      <c r="F14" s="70"/>
      <c r="G14" s="70"/>
      <c r="H14" s="70"/>
      <c r="I14" s="70"/>
      <c r="J14" s="70"/>
      <c r="K14" s="70"/>
    </row>
    <row r="15" spans="1:11" x14ac:dyDescent="0.25">
      <c r="A15" s="29" t="s">
        <v>170</v>
      </c>
      <c r="B15" s="28"/>
      <c r="E15" s="70"/>
      <c r="F15" s="70"/>
      <c r="G15" s="70"/>
      <c r="H15" s="70"/>
      <c r="I15" s="70"/>
      <c r="J15" s="70"/>
      <c r="K15" s="70"/>
    </row>
    <row r="16" spans="1:11" x14ac:dyDescent="0.25">
      <c r="A16" s="29" t="s">
        <v>134</v>
      </c>
      <c r="B16" s="28" t="s">
        <v>147</v>
      </c>
      <c r="C16" s="28"/>
      <c r="E16" s="70"/>
      <c r="F16" s="70"/>
      <c r="G16" s="70"/>
      <c r="H16" s="70"/>
      <c r="I16" s="70"/>
      <c r="J16" s="70"/>
      <c r="K16" s="70"/>
    </row>
    <row r="17" spans="1:15" x14ac:dyDescent="0.25">
      <c r="A17" s="29" t="s">
        <v>135</v>
      </c>
      <c r="B17" s="28" t="s">
        <v>21</v>
      </c>
      <c r="C17" s="28"/>
    </row>
    <row r="18" spans="1:15" x14ac:dyDescent="0.25">
      <c r="A18" s="29" t="s">
        <v>136</v>
      </c>
      <c r="B18" s="28" t="s">
        <v>146</v>
      </c>
    </row>
    <row r="19" spans="1:15" x14ac:dyDescent="0.25">
      <c r="A19" s="29" t="s">
        <v>23</v>
      </c>
      <c r="B19" s="28" t="s">
        <v>23</v>
      </c>
    </row>
    <row r="20" spans="1:15" x14ac:dyDescent="0.25">
      <c r="A20" s="29" t="s">
        <v>169</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137</v>
      </c>
      <c r="B22" s="28" t="s">
        <v>26</v>
      </c>
      <c r="C22" s="70"/>
      <c r="D22" s="70"/>
      <c r="E22" s="70"/>
      <c r="F22" s="70"/>
      <c r="G22" s="70"/>
      <c r="H22" s="70"/>
      <c r="I22" s="70"/>
      <c r="J22" s="70"/>
      <c r="K22" s="70"/>
      <c r="L22" s="70"/>
      <c r="M22" s="70"/>
      <c r="N22" s="70"/>
      <c r="O22" s="70"/>
    </row>
    <row r="23" spans="1:15" x14ac:dyDescent="0.25">
      <c r="A23" s="29" t="s">
        <v>167</v>
      </c>
      <c r="B23" s="28" t="s">
        <v>40</v>
      </c>
      <c r="C23" s="70"/>
      <c r="D23" s="70"/>
      <c r="E23" s="70"/>
      <c r="F23" s="70"/>
      <c r="G23" s="70"/>
      <c r="H23" s="70"/>
      <c r="I23" s="70"/>
      <c r="J23" s="70"/>
      <c r="K23" s="70"/>
      <c r="L23" s="70"/>
      <c r="M23" s="70"/>
      <c r="N23" s="70"/>
      <c r="O23" s="70"/>
    </row>
    <row r="24" spans="1:15" x14ac:dyDescent="0.25">
      <c r="A24" s="29" t="s">
        <v>165</v>
      </c>
      <c r="B24" s="28" t="s">
        <v>38</v>
      </c>
      <c r="C24" s="70"/>
      <c r="D24" s="70"/>
      <c r="E24" s="70"/>
      <c r="F24" s="70"/>
      <c r="G24" s="70"/>
      <c r="H24" s="70"/>
      <c r="I24" s="70"/>
      <c r="J24" s="70"/>
      <c r="K24" s="70"/>
      <c r="L24" s="70"/>
      <c r="M24" s="70"/>
      <c r="N24" s="70"/>
      <c r="O24" s="70"/>
    </row>
    <row r="25" spans="1:15" x14ac:dyDescent="0.25">
      <c r="A25" s="29" t="s">
        <v>166</v>
      </c>
      <c r="B25" s="28" t="s">
        <v>39</v>
      </c>
    </row>
    <row r="26" spans="1:15" x14ac:dyDescent="0.25">
      <c r="A26" s="29" t="s">
        <v>168</v>
      </c>
      <c r="B26" s="28" t="s">
        <v>37</v>
      </c>
    </row>
    <row r="27" spans="1:15" x14ac:dyDescent="0.25">
      <c r="A27" s="29" t="s">
        <v>138</v>
      </c>
      <c r="B27" s="28" t="s">
        <v>34</v>
      </c>
    </row>
    <row r="28" spans="1:15" x14ac:dyDescent="0.25">
      <c r="A28" s="29" t="s">
        <v>139</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F7" sqref="F7"/>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153</v>
      </c>
      <c r="D1" s="34" t="s">
        <v>154</v>
      </c>
      <c r="E1" s="35" t="s">
        <v>155</v>
      </c>
      <c r="F1" s="36" t="s">
        <v>156</v>
      </c>
      <c r="G1" s="37" t="s">
        <v>157</v>
      </c>
      <c r="H1" s="38" t="s">
        <v>158</v>
      </c>
      <c r="I1" s="38" t="s">
        <v>159</v>
      </c>
      <c r="J1" s="39" t="s">
        <v>160</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140</v>
      </c>
      <c r="H2" s="48" t="s">
        <v>141</v>
      </c>
      <c r="I2" s="48" t="s">
        <v>141</v>
      </c>
      <c r="J2" s="48" t="s">
        <v>141</v>
      </c>
      <c r="K2" s="49" t="s">
        <v>9</v>
      </c>
      <c r="L2" s="49" t="s">
        <v>9</v>
      </c>
      <c r="M2" s="49" t="s">
        <v>9</v>
      </c>
      <c r="N2" s="49" t="s">
        <v>9</v>
      </c>
      <c r="O2" s="49" t="s">
        <v>9</v>
      </c>
      <c r="P2" s="49" t="s">
        <v>9</v>
      </c>
      <c r="Q2" s="50" t="s">
        <v>144</v>
      </c>
      <c r="R2" s="49" t="s">
        <v>145</v>
      </c>
      <c r="S2" s="50" t="s">
        <v>143</v>
      </c>
      <c r="T2" s="51" t="s">
        <v>142</v>
      </c>
    </row>
    <row r="3" spans="1:20" outlineLevel="1" x14ac:dyDescent="0.25">
      <c r="A3" s="52" t="s">
        <v>130</v>
      </c>
      <c r="B3" s="53" t="s">
        <v>161</v>
      </c>
      <c r="C3" s="54" t="s">
        <v>162</v>
      </c>
      <c r="D3" s="55" t="s">
        <v>163</v>
      </c>
      <c r="E3" s="55" t="s">
        <v>155</v>
      </c>
      <c r="F3" s="56" t="s">
        <v>164</v>
      </c>
      <c r="G3" s="57" t="s">
        <v>157</v>
      </c>
      <c r="H3" s="58" t="s">
        <v>135</v>
      </c>
      <c r="I3" s="58" t="s">
        <v>136</v>
      </c>
      <c r="J3" s="58" t="s">
        <v>134</v>
      </c>
      <c r="K3" s="58" t="s">
        <v>165</v>
      </c>
      <c r="L3" s="58" t="s">
        <v>166</v>
      </c>
      <c r="M3" s="58" t="s">
        <v>167</v>
      </c>
      <c r="N3" s="58" t="s">
        <v>138</v>
      </c>
      <c r="O3" s="58" t="s">
        <v>139</v>
      </c>
      <c r="P3" s="58" t="s">
        <v>168</v>
      </c>
      <c r="Q3" s="58" t="s">
        <v>25</v>
      </c>
      <c r="R3" s="58" t="s">
        <v>137</v>
      </c>
      <c r="S3" s="58" t="s">
        <v>169</v>
      </c>
      <c r="T3" s="59" t="s">
        <v>23</v>
      </c>
    </row>
    <row r="4" spans="1:20" x14ac:dyDescent="0.25">
      <c r="A4" s="52"/>
      <c r="B4" s="53"/>
      <c r="C4" s="54">
        <v>1234</v>
      </c>
      <c r="D4" s="55" t="s">
        <v>171</v>
      </c>
      <c r="E4" s="68" t="s">
        <v>172</v>
      </c>
      <c r="F4" s="69" t="s">
        <v>212</v>
      </c>
      <c r="G4" s="98" t="s">
        <v>8</v>
      </c>
      <c r="H4" s="89">
        <f>'baubook-Umrechnung-kg'!I4/'baubook-Umrechnung-kg'!$G4</f>
        <v>0.46114578171091447</v>
      </c>
      <c r="I4" s="89">
        <f>'baubook-Umrechnung-kg'!J4/'baubook-Umrechnung-kg'!$G4</f>
        <v>-1.1248187807276304</v>
      </c>
      <c r="J4" s="89">
        <f>'baubook-Umrechnung-kg'!K4/'baubook-Umrechnung-kg'!$G4</f>
        <v>-0.66367297935103253</v>
      </c>
      <c r="K4" s="89">
        <f>'baubook-Umrechnung-kg'!L4/'baubook-Umrechnung-kg'!$G4</f>
        <v>5.1234737128810233</v>
      </c>
      <c r="L4" s="89">
        <f>'baubook-Umrechnung-kg'!M4/'baubook-Umrechnung-kg'!$G4</f>
        <v>0.50249669026548682</v>
      </c>
      <c r="M4" s="89">
        <f>'baubook-Umrechnung-kg'!N4/'baubook-Umrechnung-kg'!$G4</f>
        <v>5.6259704031465105</v>
      </c>
      <c r="N4" s="89">
        <f>'baubook-Umrechnung-kg'!O4/'baubook-Umrechnung-kg'!$G4</f>
        <v>5.1320473259547708</v>
      </c>
      <c r="O4" s="89">
        <f>'baubook-Umrechnung-kg'!P4/'baubook-Umrechnung-kg'!$G4</f>
        <v>6.8881876789616525</v>
      </c>
      <c r="P4" s="89">
        <f>'baubook-Umrechnung-kg'!Q4/'baubook-Umrechnung-kg'!$G4</f>
        <v>12.020235004916422</v>
      </c>
      <c r="Q4" s="89">
        <f>'baubook-Umrechnung-kg'!R4/'baubook-Umrechnung-kg'!$G4</f>
        <v>1.1622245821042282E-3</v>
      </c>
      <c r="R4" s="89">
        <f>'baubook-Umrechnung-kg'!S4/'baubook-Umrechnung-kg'!$G4</f>
        <v>5.933773549655851E-4</v>
      </c>
      <c r="S4" s="89">
        <f>'baubook-Umrechnung-kg'!T4/'baubook-Umrechnung-kg'!$G4</f>
        <v>1.6443925270403148E-4</v>
      </c>
      <c r="T4" s="89">
        <f>'baubook-Umrechnung-kg'!U4/'baubook-Umrechnung-kg'!$G4</f>
        <v>2.3879497541789578E-8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abSelected="1" topLeftCell="C1" workbookViewId="0">
      <selection activeCell="G5" sqref="G5"/>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153</v>
      </c>
      <c r="D1" s="34" t="s">
        <v>154</v>
      </c>
      <c r="E1" s="35" t="s">
        <v>155</v>
      </c>
      <c r="F1" s="36" t="s">
        <v>156</v>
      </c>
      <c r="G1" s="93" t="s">
        <v>184</v>
      </c>
      <c r="H1" s="37" t="s">
        <v>157</v>
      </c>
      <c r="I1" s="38" t="s">
        <v>158</v>
      </c>
      <c r="J1" s="38" t="s">
        <v>159</v>
      </c>
      <c r="K1" s="39" t="s">
        <v>160</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4"/>
      <c r="H2" s="47" t="s">
        <v>140</v>
      </c>
      <c r="I2" s="48" t="s">
        <v>141</v>
      </c>
      <c r="J2" s="48" t="s">
        <v>141</v>
      </c>
      <c r="K2" s="48" t="s">
        <v>141</v>
      </c>
      <c r="L2" s="49" t="s">
        <v>9</v>
      </c>
      <c r="M2" s="49" t="s">
        <v>9</v>
      </c>
      <c r="N2" s="49" t="s">
        <v>9</v>
      </c>
      <c r="O2" s="49" t="s">
        <v>9</v>
      </c>
      <c r="P2" s="49" t="s">
        <v>9</v>
      </c>
      <c r="Q2" s="49" t="s">
        <v>9</v>
      </c>
      <c r="R2" s="50" t="s">
        <v>144</v>
      </c>
      <c r="S2" s="49" t="s">
        <v>145</v>
      </c>
      <c r="T2" s="50" t="s">
        <v>143</v>
      </c>
      <c r="U2" s="51" t="s">
        <v>142</v>
      </c>
    </row>
    <row r="3" spans="1:21" outlineLevel="1" x14ac:dyDescent="0.25">
      <c r="A3" s="52" t="s">
        <v>130</v>
      </c>
      <c r="B3" s="53" t="s">
        <v>161</v>
      </c>
      <c r="C3" s="54" t="s">
        <v>162</v>
      </c>
      <c r="D3" s="55" t="s">
        <v>163</v>
      </c>
      <c r="E3" s="55" t="s">
        <v>155</v>
      </c>
      <c r="F3" s="56" t="s">
        <v>164</v>
      </c>
      <c r="G3" s="95"/>
      <c r="H3" s="57" t="s">
        <v>157</v>
      </c>
      <c r="I3" s="58" t="s">
        <v>135</v>
      </c>
      <c r="J3" s="58" t="s">
        <v>136</v>
      </c>
      <c r="K3" s="58" t="s">
        <v>134</v>
      </c>
      <c r="L3" s="58" t="s">
        <v>165</v>
      </c>
      <c r="M3" s="58" t="s">
        <v>166</v>
      </c>
      <c r="N3" s="58" t="s">
        <v>167</v>
      </c>
      <c r="O3" s="58" t="s">
        <v>138</v>
      </c>
      <c r="P3" s="58" t="s">
        <v>139</v>
      </c>
      <c r="Q3" s="58" t="s">
        <v>168</v>
      </c>
      <c r="R3" s="58" t="s">
        <v>25</v>
      </c>
      <c r="S3" s="58" t="s">
        <v>137</v>
      </c>
      <c r="T3" s="58" t="s">
        <v>169</v>
      </c>
      <c r="U3" s="59" t="s">
        <v>23</v>
      </c>
    </row>
    <row r="4" spans="1:21" x14ac:dyDescent="0.25">
      <c r="A4" s="52"/>
      <c r="B4" s="53"/>
      <c r="C4" s="54">
        <v>1234</v>
      </c>
      <c r="D4" s="55" t="s">
        <v>171</v>
      </c>
      <c r="E4" s="68" t="s">
        <v>172</v>
      </c>
      <c r="F4" s="69" t="s">
        <v>212</v>
      </c>
      <c r="G4" s="97">
        <f>'Export Simapro'!B72</f>
        <v>101.69999999999999</v>
      </c>
      <c r="H4" s="98" t="s">
        <v>199</v>
      </c>
      <c r="I4" s="89">
        <f>Gesamtüberblick!F6</f>
        <v>46.898525999999997</v>
      </c>
      <c r="J4" s="89">
        <f>Gesamtüberblick!F7</f>
        <v>-114.39407</v>
      </c>
      <c r="K4" s="89">
        <f>Gesamtüberblick!F8</f>
        <v>-67.495542</v>
      </c>
      <c r="L4" s="89">
        <f>Gesamtüberblick!F18</f>
        <v>521.05727660000002</v>
      </c>
      <c r="M4" s="89">
        <f>Gesamtüberblick!F19</f>
        <v>51.103913400000003</v>
      </c>
      <c r="N4" s="89">
        <f>Gesamtüberblick!F20</f>
        <v>572.16119000000003</v>
      </c>
      <c r="O4" s="89">
        <f>Gesamtüberblick!F15</f>
        <v>521.92921304960009</v>
      </c>
      <c r="P4" s="89">
        <f>Gesamtüberblick!F16</f>
        <v>700.52868695040002</v>
      </c>
      <c r="Q4" s="89">
        <f>Gesamtüberblick!F17</f>
        <v>1222.4579000000001</v>
      </c>
      <c r="R4" s="89">
        <f>Gesamtüberblick!F10</f>
        <v>0.11819824</v>
      </c>
      <c r="S4" s="89">
        <f>Gesamtüberblick!F11</f>
        <v>6.0346477000000003E-2</v>
      </c>
      <c r="T4" s="89">
        <f>Gesamtüberblick!F12</f>
        <v>1.6723472E-2</v>
      </c>
      <c r="U4" s="90">
        <f>Gesamtüberblick!F9</f>
        <v>2.4285448999999999E-6</v>
      </c>
    </row>
    <row r="5" spans="1:21" x14ac:dyDescent="0.25">
      <c r="A5" s="60"/>
      <c r="B5" s="61"/>
      <c r="C5" s="62"/>
      <c r="D5" s="63"/>
      <c r="E5" s="63"/>
      <c r="F5" s="64"/>
      <c r="G5" s="96"/>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topLeftCell="A19" zoomScale="70" zoomScaleNormal="70" workbookViewId="0">
      <selection activeCell="B71" sqref="B71"/>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200</v>
      </c>
    </row>
    <row r="5" spans="1:2" x14ac:dyDescent="0.25">
      <c r="A5" t="s">
        <v>100</v>
      </c>
      <c r="B5" t="s">
        <v>201</v>
      </c>
    </row>
    <row r="6" spans="1:2" x14ac:dyDescent="0.25">
      <c r="A6" t="s">
        <v>101</v>
      </c>
      <c r="B6" t="s">
        <v>202</v>
      </c>
    </row>
    <row r="7" spans="1:2" x14ac:dyDescent="0.25">
      <c r="A7" t="s">
        <v>102</v>
      </c>
      <c r="B7" t="s">
        <v>203</v>
      </c>
    </row>
    <row r="8" spans="1:2" x14ac:dyDescent="0.25">
      <c r="A8" t="s">
        <v>103</v>
      </c>
      <c r="B8" t="s">
        <v>204</v>
      </c>
    </row>
    <row r="9" spans="1:2" x14ac:dyDescent="0.25">
      <c r="A9" t="s">
        <v>104</v>
      </c>
      <c r="B9" t="s">
        <v>205</v>
      </c>
    </row>
    <row r="10" spans="1:2" x14ac:dyDescent="0.25">
      <c r="A10" t="s">
        <v>105</v>
      </c>
      <c r="B10" t="s">
        <v>106</v>
      </c>
    </row>
    <row r="11" spans="1:2" x14ac:dyDescent="0.25">
      <c r="A11" t="s">
        <v>107</v>
      </c>
      <c r="B11" t="s">
        <v>108</v>
      </c>
    </row>
    <row r="12" spans="1:2" x14ac:dyDescent="0.25">
      <c r="A12" t="s">
        <v>109</v>
      </c>
      <c r="B12" t="s">
        <v>110</v>
      </c>
    </row>
    <row r="13" spans="1:2" x14ac:dyDescent="0.25">
      <c r="A13" t="s">
        <v>111</v>
      </c>
      <c r="B13" t="s">
        <v>112</v>
      </c>
    </row>
    <row r="14" spans="1:2" x14ac:dyDescent="0.25">
      <c r="A14" t="s">
        <v>113</v>
      </c>
      <c r="B14" t="s">
        <v>112</v>
      </c>
    </row>
    <row r="15" spans="1:2" x14ac:dyDescent="0.25">
      <c r="A15" t="s">
        <v>114</v>
      </c>
      <c r="B15" t="s">
        <v>115</v>
      </c>
    </row>
    <row r="16" spans="1:2" x14ac:dyDescent="0.25">
      <c r="A16" t="s">
        <v>116</v>
      </c>
      <c r="B16" t="s">
        <v>117</v>
      </c>
    </row>
    <row r="18" spans="1:8" x14ac:dyDescent="0.25">
      <c r="A18" t="s">
        <v>115</v>
      </c>
      <c r="B18" t="s">
        <v>118</v>
      </c>
      <c r="C18" t="s">
        <v>206</v>
      </c>
      <c r="D18" t="s">
        <v>207</v>
      </c>
      <c r="E18" t="s">
        <v>208</v>
      </c>
      <c r="F18" t="s">
        <v>209</v>
      </c>
      <c r="G18" t="s">
        <v>210</v>
      </c>
      <c r="H18" t="s">
        <v>211</v>
      </c>
    </row>
    <row r="19" spans="1:8" x14ac:dyDescent="0.25">
      <c r="A19" t="s">
        <v>42</v>
      </c>
      <c r="B19" t="s">
        <v>119</v>
      </c>
      <c r="C19">
        <v>46.898525999999997</v>
      </c>
      <c r="D19">
        <v>2.4375616999999998</v>
      </c>
      <c r="E19">
        <v>22.676362000000001</v>
      </c>
      <c r="F19">
        <v>1.2735774</v>
      </c>
      <c r="G19">
        <v>2.6307119999999999</v>
      </c>
      <c r="H19">
        <v>2.2609708999999998</v>
      </c>
    </row>
    <row r="20" spans="1:8" x14ac:dyDescent="0.25">
      <c r="A20" t="s">
        <v>120</v>
      </c>
      <c r="B20" t="s">
        <v>119</v>
      </c>
      <c r="C20">
        <v>-114.39407</v>
      </c>
      <c r="D20">
        <v>-1.1295523999999999E-3</v>
      </c>
      <c r="E20" s="20">
        <v>-6.8414592000000003E-3</v>
      </c>
      <c r="F20" s="20">
        <v>-1.4604768E-4</v>
      </c>
      <c r="G20">
        <v>-1.2190572E-3</v>
      </c>
      <c r="H20">
        <v>53.098359000000002</v>
      </c>
    </row>
    <row r="21" spans="1:8" x14ac:dyDescent="0.25">
      <c r="A21" t="s">
        <v>81</v>
      </c>
      <c r="B21" t="s">
        <v>119</v>
      </c>
      <c r="C21">
        <v>-67.495542</v>
      </c>
      <c r="D21">
        <v>2.4364321000000002</v>
      </c>
      <c r="E21">
        <v>22.669521</v>
      </c>
      <c r="F21">
        <v>1.2734312999999999</v>
      </c>
      <c r="G21">
        <v>2.6294928999999998</v>
      </c>
      <c r="H21">
        <v>55.35933</v>
      </c>
    </row>
    <row r="22" spans="1:8" x14ac:dyDescent="0.25">
      <c r="A22" t="s">
        <v>23</v>
      </c>
      <c r="B22" t="s">
        <v>121</v>
      </c>
      <c r="C22" s="20">
        <v>2.4285448999999999E-6</v>
      </c>
      <c r="D22" s="20">
        <v>3.8565016000000001E-7</v>
      </c>
      <c r="E22" s="20">
        <v>6.3532299000000005E-7</v>
      </c>
      <c r="F22" s="20">
        <v>1.5869249999999999E-7</v>
      </c>
      <c r="G22" s="20">
        <v>4.1620875000000001E-7</v>
      </c>
      <c r="H22" s="20">
        <v>6.7728671999999996E-7</v>
      </c>
    </row>
    <row r="23" spans="1:8" x14ac:dyDescent="0.25">
      <c r="A23" t="s">
        <v>25</v>
      </c>
      <c r="B23" t="s">
        <v>122</v>
      </c>
      <c r="C23">
        <v>0.11819824</v>
      </c>
      <c r="D23">
        <v>9.3431725E-3</v>
      </c>
      <c r="E23">
        <v>4.3590431999999998E-2</v>
      </c>
      <c r="F23">
        <v>9.7832379999999997E-3</v>
      </c>
      <c r="G23">
        <v>1.0083518E-2</v>
      </c>
      <c r="H23">
        <v>1.3429412999999999E-2</v>
      </c>
    </row>
    <row r="24" spans="1:8" x14ac:dyDescent="0.25">
      <c r="A24" t="s">
        <v>26</v>
      </c>
      <c r="B24" t="s">
        <v>123</v>
      </c>
      <c r="C24">
        <v>6.0346477000000003E-2</v>
      </c>
      <c r="D24">
        <v>2.4910582000000001E-3</v>
      </c>
      <c r="E24" s="20">
        <v>2.7596010000000001E-2</v>
      </c>
      <c r="F24">
        <v>2.2824544999999999E-3</v>
      </c>
      <c r="G24">
        <v>2.6884474999999998E-3</v>
      </c>
      <c r="H24">
        <v>3.2900096999999998E-3</v>
      </c>
    </row>
    <row r="25" spans="1:8" x14ac:dyDescent="0.25">
      <c r="A25" t="s">
        <v>27</v>
      </c>
      <c r="B25" t="s">
        <v>124</v>
      </c>
      <c r="C25">
        <v>1.6723472E-2</v>
      </c>
      <c r="D25">
        <v>1.284131E-3</v>
      </c>
      <c r="E25" s="20">
        <v>6.9340349999999999E-3</v>
      </c>
      <c r="F25">
        <v>1.1573668E-3</v>
      </c>
      <c r="G25">
        <v>1.3858843999999999E-3</v>
      </c>
      <c r="H25">
        <v>2.4242308000000001E-3</v>
      </c>
    </row>
    <row r="26" spans="1:8" x14ac:dyDescent="0.25">
      <c r="A26" t="s">
        <v>28</v>
      </c>
      <c r="B26" t="s">
        <v>125</v>
      </c>
      <c r="C26" s="20">
        <v>2.8671484000000001E-5</v>
      </c>
      <c r="D26" s="20">
        <v>6.7225674000000001E-6</v>
      </c>
      <c r="E26" s="20">
        <v>1.2431926999999999E-5</v>
      </c>
      <c r="F26" s="20">
        <v>2.0176789000000001E-7</v>
      </c>
      <c r="G26" s="20">
        <v>7.2552579E-6</v>
      </c>
      <c r="H26" s="20">
        <v>2.4313093000000002E-6</v>
      </c>
    </row>
    <row r="27" spans="1:8" x14ac:dyDescent="0.25">
      <c r="A27" t="s">
        <v>30</v>
      </c>
      <c r="B27" t="s">
        <v>9</v>
      </c>
      <c r="C27">
        <v>490.39523000000003</v>
      </c>
      <c r="D27">
        <v>35.734457999999997</v>
      </c>
      <c r="E27">
        <v>133.87493000000001</v>
      </c>
      <c r="F27">
        <v>17.500924000000001</v>
      </c>
      <c r="G27">
        <v>38.566026000000001</v>
      </c>
      <c r="H27">
        <v>56.203851</v>
      </c>
    </row>
    <row r="28" spans="1:8" x14ac:dyDescent="0.25">
      <c r="A28" t="s">
        <v>34</v>
      </c>
      <c r="B28" t="s">
        <v>126</v>
      </c>
      <c r="C28">
        <v>0</v>
      </c>
      <c r="D28">
        <v>0</v>
      </c>
      <c r="E28">
        <v>0</v>
      </c>
      <c r="F28">
        <v>0</v>
      </c>
      <c r="G28">
        <v>0</v>
      </c>
      <c r="H28">
        <v>0</v>
      </c>
    </row>
    <row r="29" spans="1:8" x14ac:dyDescent="0.25">
      <c r="A29" t="s">
        <v>36</v>
      </c>
      <c r="B29" t="s">
        <v>126</v>
      </c>
      <c r="C29">
        <v>0</v>
      </c>
      <c r="D29">
        <v>0</v>
      </c>
      <c r="E29">
        <v>0</v>
      </c>
      <c r="F29">
        <v>0</v>
      </c>
      <c r="G29">
        <v>0</v>
      </c>
      <c r="H29">
        <v>0</v>
      </c>
    </row>
    <row r="30" spans="1:8" x14ac:dyDescent="0.25">
      <c r="A30" t="s">
        <v>37</v>
      </c>
      <c r="B30" t="s">
        <v>126</v>
      </c>
      <c r="C30">
        <v>1222.4579000000001</v>
      </c>
      <c r="D30">
        <v>0.50866126</v>
      </c>
      <c r="E30">
        <v>9.0181775999999996</v>
      </c>
      <c r="F30">
        <v>7.0747563999999999E-2</v>
      </c>
      <c r="G30">
        <v>0.54896714000000002</v>
      </c>
      <c r="H30">
        <v>0.45394582</v>
      </c>
    </row>
    <row r="31" spans="1:8" x14ac:dyDescent="0.25">
      <c r="A31" t="s">
        <v>38</v>
      </c>
      <c r="B31" t="s">
        <v>126</v>
      </c>
      <c r="C31">
        <v>0</v>
      </c>
      <c r="D31">
        <v>0</v>
      </c>
      <c r="E31">
        <v>0</v>
      </c>
      <c r="F31">
        <v>0</v>
      </c>
      <c r="G31">
        <v>0</v>
      </c>
      <c r="H31">
        <v>0</v>
      </c>
    </row>
    <row r="32" spans="1:8" x14ac:dyDescent="0.25">
      <c r="A32" t="s">
        <v>39</v>
      </c>
      <c r="B32" t="s">
        <v>126</v>
      </c>
      <c r="C32">
        <v>0</v>
      </c>
      <c r="D32">
        <v>0</v>
      </c>
      <c r="E32">
        <v>0</v>
      </c>
      <c r="F32">
        <v>0</v>
      </c>
      <c r="G32">
        <v>0</v>
      </c>
      <c r="H32">
        <v>0</v>
      </c>
    </row>
    <row r="33" spans="1:8" x14ac:dyDescent="0.25">
      <c r="A33" t="s">
        <v>40</v>
      </c>
      <c r="B33" t="s">
        <v>126</v>
      </c>
      <c r="C33">
        <v>572.16119000000003</v>
      </c>
      <c r="D33">
        <v>37.799008999999998</v>
      </c>
      <c r="E33">
        <v>180.23103</v>
      </c>
      <c r="F33">
        <v>18.027542</v>
      </c>
      <c r="G33">
        <v>40.794170000000001</v>
      </c>
      <c r="H33">
        <v>59.063009999999998</v>
      </c>
    </row>
    <row r="34" spans="1:8" x14ac:dyDescent="0.25">
      <c r="A34" t="s">
        <v>47</v>
      </c>
      <c r="B34" t="s">
        <v>48</v>
      </c>
      <c r="C34">
        <v>0.15429213999999999</v>
      </c>
      <c r="D34">
        <v>1.3850188000000001E-3</v>
      </c>
      <c r="E34" s="20">
        <v>4.1857924999999997E-2</v>
      </c>
      <c r="F34" s="20">
        <v>3.5978091999999998E-4</v>
      </c>
      <c r="G34">
        <v>1.4947666E-3</v>
      </c>
      <c r="H34">
        <v>6.0010386000000004E-3</v>
      </c>
    </row>
    <row r="35" spans="1:8" x14ac:dyDescent="0.25">
      <c r="A35" t="s">
        <v>127</v>
      </c>
      <c r="B35" t="s">
        <v>8</v>
      </c>
      <c r="C35">
        <v>5.1121428999999999E-4</v>
      </c>
      <c r="D35" s="20">
        <v>3.7909121999999999E-5</v>
      </c>
      <c r="E35" s="20">
        <v>1.9919499000000001E-4</v>
      </c>
      <c r="F35" s="20">
        <v>9.2555587999999996E-6</v>
      </c>
      <c r="G35" s="20">
        <v>4.0913008999999997E-5</v>
      </c>
      <c r="H35" s="20">
        <v>2.3145757E-5</v>
      </c>
    </row>
    <row r="36" spans="1:8" x14ac:dyDescent="0.25">
      <c r="A36" t="s">
        <v>128</v>
      </c>
      <c r="B36" t="s">
        <v>8</v>
      </c>
      <c r="C36">
        <v>2.4293721000000001</v>
      </c>
      <c r="D36">
        <v>0.23782795000000001</v>
      </c>
      <c r="E36">
        <v>2.4479164999999998</v>
      </c>
      <c r="F36">
        <v>1.1863932000000001E-2</v>
      </c>
      <c r="G36">
        <v>0.25667324000000002</v>
      </c>
      <c r="H36">
        <v>318.11604</v>
      </c>
    </row>
    <row r="37" spans="1:8" x14ac:dyDescent="0.25">
      <c r="A37" t="s">
        <v>129</v>
      </c>
      <c r="B37" t="s">
        <v>8</v>
      </c>
      <c r="C37">
        <v>1.7870125000000001E-3</v>
      </c>
      <c r="D37" s="20">
        <v>5.6120577999999999E-5</v>
      </c>
      <c r="E37" s="20">
        <v>5.4857276999999995E-4</v>
      </c>
      <c r="F37" s="20">
        <v>9.2595734999999994E-6</v>
      </c>
      <c r="G37" s="20">
        <v>6.0567525000000001E-5</v>
      </c>
      <c r="H37" s="20">
        <v>5.0301196999999997E-5</v>
      </c>
    </row>
    <row r="39" spans="1:8" x14ac:dyDescent="0.25">
      <c r="C39" t="s">
        <v>198</v>
      </c>
      <c r="D39" t="s">
        <v>1</v>
      </c>
      <c r="E39" t="s">
        <v>2</v>
      </c>
      <c r="F39" t="s">
        <v>3</v>
      </c>
      <c r="G39" t="s">
        <v>4</v>
      </c>
      <c r="H39" t="s">
        <v>6</v>
      </c>
    </row>
    <row r="40" spans="1:8" x14ac:dyDescent="0.25">
      <c r="A40" t="str">
        <f>A19</f>
        <v>GWP-Prozess</v>
      </c>
      <c r="B40" t="str">
        <f t="shared" ref="B40" si="0">B19</f>
        <v>kg CO2 eq</v>
      </c>
      <c r="C40">
        <f>C19</f>
        <v>46.898525999999997</v>
      </c>
      <c r="D40">
        <f t="shared" ref="D40:E40" si="1">D19</f>
        <v>2.4375616999999998</v>
      </c>
      <c r="E40">
        <f t="shared" si="1"/>
        <v>22.676362000000001</v>
      </c>
      <c r="F40">
        <f>F19</f>
        <v>1.2735774</v>
      </c>
      <c r="G40">
        <f>G19</f>
        <v>2.6307119999999999</v>
      </c>
      <c r="H40">
        <f>H19</f>
        <v>2.2609708999999998</v>
      </c>
    </row>
    <row r="41" spans="1:8" x14ac:dyDescent="0.25">
      <c r="A41" t="str">
        <f t="shared" ref="A41:E56" si="2">A20</f>
        <v>GWP-C-Gehalt</v>
      </c>
      <c r="B41" t="str">
        <f t="shared" si="2"/>
        <v>kg CO2 eq</v>
      </c>
      <c r="C41">
        <f t="shared" si="2"/>
        <v>-114.39407</v>
      </c>
      <c r="D41">
        <v>0</v>
      </c>
      <c r="E41">
        <v>0</v>
      </c>
      <c r="F41">
        <v>0</v>
      </c>
      <c r="G41">
        <v>0</v>
      </c>
      <c r="H41">
        <f t="shared" ref="H41:H48" si="3">H20</f>
        <v>53.098359000000002</v>
      </c>
    </row>
    <row r="42" spans="1:8" x14ac:dyDescent="0.25">
      <c r="A42" t="str">
        <f t="shared" si="2"/>
        <v>GWP Summe</v>
      </c>
      <c r="B42" t="str">
        <f t="shared" si="2"/>
        <v>kg CO2 eq</v>
      </c>
      <c r="C42">
        <f t="shared" si="2"/>
        <v>-67.495542</v>
      </c>
      <c r="D42">
        <f t="shared" si="2"/>
        <v>2.4364321000000002</v>
      </c>
      <c r="E42">
        <f t="shared" si="2"/>
        <v>22.669521</v>
      </c>
      <c r="F42">
        <f t="shared" ref="F42:G48" si="4">F21</f>
        <v>1.2734312999999999</v>
      </c>
      <c r="G42">
        <f t="shared" si="4"/>
        <v>2.6294928999999998</v>
      </c>
      <c r="H42">
        <f t="shared" si="3"/>
        <v>55.35933</v>
      </c>
    </row>
    <row r="43" spans="1:8" x14ac:dyDescent="0.25">
      <c r="A43" t="str">
        <f t="shared" si="2"/>
        <v>ODP</v>
      </c>
      <c r="B43" t="str">
        <f t="shared" si="2"/>
        <v>kg CFC-11 eq</v>
      </c>
      <c r="C43">
        <f t="shared" si="2"/>
        <v>2.4285448999999999E-6</v>
      </c>
      <c r="D43">
        <f t="shared" si="2"/>
        <v>3.8565016000000001E-7</v>
      </c>
      <c r="E43">
        <f t="shared" si="2"/>
        <v>6.3532299000000005E-7</v>
      </c>
      <c r="F43">
        <f t="shared" si="4"/>
        <v>1.5869249999999999E-7</v>
      </c>
      <c r="G43">
        <f t="shared" si="4"/>
        <v>4.1620875000000001E-7</v>
      </c>
      <c r="H43">
        <f t="shared" si="3"/>
        <v>6.7728671999999996E-7</v>
      </c>
    </row>
    <row r="44" spans="1:8" x14ac:dyDescent="0.25">
      <c r="A44" t="str">
        <f t="shared" si="2"/>
        <v>AP</v>
      </c>
      <c r="B44" t="str">
        <f t="shared" si="2"/>
        <v>kg SO2 eq</v>
      </c>
      <c r="C44">
        <f t="shared" si="2"/>
        <v>0.11819824</v>
      </c>
      <c r="D44">
        <f t="shared" si="2"/>
        <v>9.3431725E-3</v>
      </c>
      <c r="E44">
        <f t="shared" si="2"/>
        <v>4.3590431999999998E-2</v>
      </c>
      <c r="F44">
        <f t="shared" si="4"/>
        <v>9.7832379999999997E-3</v>
      </c>
      <c r="G44">
        <f t="shared" si="4"/>
        <v>1.0083518E-2</v>
      </c>
      <c r="H44">
        <f t="shared" si="3"/>
        <v>1.3429412999999999E-2</v>
      </c>
    </row>
    <row r="45" spans="1:8" x14ac:dyDescent="0.25">
      <c r="A45" t="str">
        <f t="shared" si="2"/>
        <v>EP</v>
      </c>
      <c r="B45" t="str">
        <f t="shared" si="2"/>
        <v>kg PO4--- eq</v>
      </c>
      <c r="C45">
        <f t="shared" si="2"/>
        <v>6.0346477000000003E-2</v>
      </c>
      <c r="D45">
        <f t="shared" si="2"/>
        <v>2.4910582000000001E-3</v>
      </c>
      <c r="E45">
        <f t="shared" si="2"/>
        <v>2.7596010000000001E-2</v>
      </c>
      <c r="F45">
        <f t="shared" si="4"/>
        <v>2.2824544999999999E-3</v>
      </c>
      <c r="G45">
        <f t="shared" si="4"/>
        <v>2.6884474999999998E-3</v>
      </c>
      <c r="H45">
        <f t="shared" si="3"/>
        <v>3.2900096999999998E-3</v>
      </c>
    </row>
    <row r="46" spans="1:8" x14ac:dyDescent="0.25">
      <c r="A46" t="str">
        <f t="shared" si="2"/>
        <v>POCP</v>
      </c>
      <c r="B46" t="str">
        <f t="shared" si="2"/>
        <v>kg C2H4 eq</v>
      </c>
      <c r="C46">
        <f t="shared" si="2"/>
        <v>1.6723472E-2</v>
      </c>
      <c r="D46">
        <f t="shared" si="2"/>
        <v>1.284131E-3</v>
      </c>
      <c r="E46">
        <f t="shared" si="2"/>
        <v>6.9340349999999999E-3</v>
      </c>
      <c r="F46">
        <f t="shared" si="4"/>
        <v>1.1573668E-3</v>
      </c>
      <c r="G46">
        <f t="shared" si="4"/>
        <v>1.3858843999999999E-3</v>
      </c>
      <c r="H46">
        <f t="shared" si="3"/>
        <v>2.4242308000000001E-3</v>
      </c>
    </row>
    <row r="47" spans="1:8" x14ac:dyDescent="0.25">
      <c r="A47" t="str">
        <f t="shared" si="2"/>
        <v>ADPE</v>
      </c>
      <c r="B47" t="str">
        <f t="shared" si="2"/>
        <v>kg Sb eq</v>
      </c>
      <c r="C47">
        <f t="shared" si="2"/>
        <v>2.8671484000000001E-5</v>
      </c>
      <c r="D47">
        <f t="shared" si="2"/>
        <v>6.7225674000000001E-6</v>
      </c>
      <c r="E47">
        <f t="shared" si="2"/>
        <v>1.2431926999999999E-5</v>
      </c>
      <c r="F47">
        <f t="shared" si="4"/>
        <v>2.0176789000000001E-7</v>
      </c>
      <c r="G47">
        <f t="shared" si="4"/>
        <v>7.2552579E-6</v>
      </c>
      <c r="H47">
        <f t="shared" si="3"/>
        <v>2.4313093000000002E-6</v>
      </c>
    </row>
    <row r="48" spans="1:8" x14ac:dyDescent="0.25">
      <c r="A48" t="str">
        <f t="shared" si="2"/>
        <v>ADPF</v>
      </c>
      <c r="B48" t="str">
        <f t="shared" si="2"/>
        <v>MJ</v>
      </c>
      <c r="C48">
        <f t="shared" si="2"/>
        <v>490.39523000000003</v>
      </c>
      <c r="D48">
        <f t="shared" si="2"/>
        <v>35.734457999999997</v>
      </c>
      <c r="E48">
        <f t="shared" si="2"/>
        <v>133.87493000000001</v>
      </c>
      <c r="F48">
        <f t="shared" si="4"/>
        <v>17.500924000000001</v>
      </c>
      <c r="G48">
        <f t="shared" si="4"/>
        <v>38.566026000000001</v>
      </c>
      <c r="H48">
        <f t="shared" si="3"/>
        <v>56.203851</v>
      </c>
    </row>
    <row r="49" spans="1:8" x14ac:dyDescent="0.25">
      <c r="A49" t="str">
        <f t="shared" si="2"/>
        <v>PERE</v>
      </c>
      <c r="B49" t="str">
        <f t="shared" si="2"/>
        <v>MJ eq</v>
      </c>
      <c r="C49">
        <f t="shared" ref="C49:H49" si="5">C51-C50</f>
        <v>521.92921304960009</v>
      </c>
      <c r="D49">
        <f t="shared" si="5"/>
        <v>0.50866126</v>
      </c>
      <c r="E49">
        <f t="shared" si="5"/>
        <v>9.0181775999999996</v>
      </c>
      <c r="F49">
        <f t="shared" si="5"/>
        <v>7.0747563999999999E-2</v>
      </c>
      <c r="G49">
        <f t="shared" si="5"/>
        <v>0.54896714000000002</v>
      </c>
      <c r="H49">
        <f t="shared" si="5"/>
        <v>0.45394582</v>
      </c>
    </row>
    <row r="50" spans="1:8" x14ac:dyDescent="0.25">
      <c r="A50" t="str">
        <f t="shared" si="2"/>
        <v>PERM</v>
      </c>
      <c r="B50" t="str">
        <f t="shared" si="2"/>
        <v>MJ eq</v>
      </c>
      <c r="C50">
        <f>B69*B65*17.2</f>
        <v>700.52868695040002</v>
      </c>
      <c r="D50">
        <f t="shared" ref="D50:E50" si="6">D29</f>
        <v>0</v>
      </c>
      <c r="E50">
        <f t="shared" si="6"/>
        <v>0</v>
      </c>
      <c r="F50">
        <f t="shared" ref="F50:H51" si="7">F29</f>
        <v>0</v>
      </c>
      <c r="G50">
        <f t="shared" si="7"/>
        <v>0</v>
      </c>
      <c r="H50">
        <f t="shared" si="7"/>
        <v>0</v>
      </c>
    </row>
    <row r="51" spans="1:8" x14ac:dyDescent="0.25">
      <c r="A51" t="str">
        <f t="shared" si="2"/>
        <v>PERT</v>
      </c>
      <c r="B51" t="str">
        <f t="shared" si="2"/>
        <v>MJ eq</v>
      </c>
      <c r="C51">
        <f t="shared" si="2"/>
        <v>1222.4579000000001</v>
      </c>
      <c r="D51">
        <f t="shared" si="2"/>
        <v>0.50866126</v>
      </c>
      <c r="E51">
        <f t="shared" si="2"/>
        <v>9.0181775999999996</v>
      </c>
      <c r="F51">
        <f t="shared" si="7"/>
        <v>7.0747563999999999E-2</v>
      </c>
      <c r="G51">
        <f t="shared" si="7"/>
        <v>0.54896714000000002</v>
      </c>
      <c r="H51">
        <f t="shared" si="7"/>
        <v>0.45394582</v>
      </c>
    </row>
    <row r="52" spans="1:8" x14ac:dyDescent="0.25">
      <c r="A52" t="str">
        <f t="shared" si="2"/>
        <v>PENRE</v>
      </c>
      <c r="B52" t="str">
        <f t="shared" si="2"/>
        <v>MJ eq</v>
      </c>
      <c r="C52">
        <f t="shared" ref="C52:H52" si="8">C54-C53</f>
        <v>521.05727660000002</v>
      </c>
      <c r="D52">
        <f t="shared" si="8"/>
        <v>37.799008999999998</v>
      </c>
      <c r="E52">
        <f t="shared" si="8"/>
        <v>180.23103</v>
      </c>
      <c r="F52">
        <f t="shared" si="8"/>
        <v>18.027542</v>
      </c>
      <c r="G52">
        <f t="shared" si="8"/>
        <v>40.794170000000001</v>
      </c>
      <c r="H52">
        <f t="shared" si="8"/>
        <v>59.063009999999998</v>
      </c>
    </row>
    <row r="53" spans="1:8" x14ac:dyDescent="0.25">
      <c r="A53" t="str">
        <f t="shared" si="2"/>
        <v>PENRM</v>
      </c>
      <c r="B53" t="str">
        <f t="shared" si="2"/>
        <v>MJ eq</v>
      </c>
      <c r="C53">
        <v>51.103913400000003</v>
      </c>
      <c r="D53">
        <f t="shared" ref="D53:E53" si="9">D32</f>
        <v>0</v>
      </c>
      <c r="E53">
        <f t="shared" si="9"/>
        <v>0</v>
      </c>
      <c r="F53">
        <f t="shared" ref="F53:H56" si="10">F32</f>
        <v>0</v>
      </c>
      <c r="G53">
        <f t="shared" si="10"/>
        <v>0</v>
      </c>
      <c r="H53">
        <f t="shared" si="10"/>
        <v>0</v>
      </c>
    </row>
    <row r="54" spans="1:8" x14ac:dyDescent="0.25">
      <c r="A54" t="str">
        <f t="shared" si="2"/>
        <v>PENRT</v>
      </c>
      <c r="B54" t="str">
        <f t="shared" si="2"/>
        <v>MJ eq</v>
      </c>
      <c r="C54">
        <f t="shared" si="2"/>
        <v>572.16119000000003</v>
      </c>
      <c r="D54">
        <f t="shared" si="2"/>
        <v>37.799008999999998</v>
      </c>
      <c r="E54">
        <f t="shared" si="2"/>
        <v>180.23103</v>
      </c>
      <c r="F54">
        <f t="shared" si="10"/>
        <v>18.027542</v>
      </c>
      <c r="G54">
        <f t="shared" si="10"/>
        <v>40.794170000000001</v>
      </c>
      <c r="H54">
        <f t="shared" si="10"/>
        <v>59.063009999999998</v>
      </c>
    </row>
    <row r="55" spans="1:8" x14ac:dyDescent="0.25">
      <c r="A55" t="str">
        <f t="shared" si="2"/>
        <v>FW</v>
      </c>
      <c r="B55" t="str">
        <f t="shared" si="2"/>
        <v>m3</v>
      </c>
      <c r="C55">
        <f t="shared" si="2"/>
        <v>0.15429213999999999</v>
      </c>
      <c r="D55">
        <f t="shared" si="2"/>
        <v>1.3850188000000001E-3</v>
      </c>
      <c r="E55">
        <f t="shared" si="2"/>
        <v>4.1857924999999997E-2</v>
      </c>
      <c r="F55">
        <f t="shared" si="10"/>
        <v>3.5978091999999998E-4</v>
      </c>
      <c r="G55">
        <f t="shared" si="10"/>
        <v>1.4947666E-3</v>
      </c>
      <c r="H55">
        <f t="shared" si="10"/>
        <v>6.0010386000000004E-3</v>
      </c>
    </row>
    <row r="56" spans="1:8" x14ac:dyDescent="0.25">
      <c r="A56" t="str">
        <f t="shared" si="2"/>
        <v>Hazardous waste disposed</v>
      </c>
      <c r="B56" t="str">
        <f t="shared" si="2"/>
        <v>kg</v>
      </c>
      <c r="C56">
        <f t="shared" si="2"/>
        <v>5.1121428999999999E-4</v>
      </c>
      <c r="D56">
        <f t="shared" si="2"/>
        <v>3.7909121999999999E-5</v>
      </c>
      <c r="E56">
        <f t="shared" si="2"/>
        <v>1.9919499000000001E-4</v>
      </c>
      <c r="F56">
        <f t="shared" si="10"/>
        <v>9.2555587999999996E-6</v>
      </c>
      <c r="G56">
        <f t="shared" si="10"/>
        <v>4.0913008999999997E-5</v>
      </c>
      <c r="H56">
        <f t="shared" si="10"/>
        <v>2.3145757E-5</v>
      </c>
    </row>
    <row r="57" spans="1:8" x14ac:dyDescent="0.25">
      <c r="A57" t="str">
        <f t="shared" ref="A57:E58" si="11">A36</f>
        <v>Non hazardous waste disposed</v>
      </c>
      <c r="B57" t="str">
        <f t="shared" si="11"/>
        <v>kg</v>
      </c>
      <c r="C57">
        <f>C36</f>
        <v>2.4293721000000001</v>
      </c>
      <c r="D57">
        <f t="shared" ref="D57:E57" si="12">D36</f>
        <v>0.23782795000000001</v>
      </c>
      <c r="E57">
        <f t="shared" si="12"/>
        <v>2.4479164999999998</v>
      </c>
      <c r="F57">
        <f>F36</f>
        <v>1.1863932000000001E-2</v>
      </c>
      <c r="G57">
        <f>G36</f>
        <v>0.25667324000000002</v>
      </c>
      <c r="H57">
        <f>H36</f>
        <v>318.11604</v>
      </c>
    </row>
    <row r="58" spans="1:8" x14ac:dyDescent="0.25">
      <c r="A58" t="str">
        <f t="shared" si="11"/>
        <v>Radioactive waste disposed</v>
      </c>
      <c r="B58" t="str">
        <f t="shared" si="11"/>
        <v>kg</v>
      </c>
      <c r="C58">
        <f t="shared" si="11"/>
        <v>1.7870125000000001E-3</v>
      </c>
      <c r="D58">
        <f t="shared" si="11"/>
        <v>5.6120577999999999E-5</v>
      </c>
      <c r="E58">
        <f t="shared" si="11"/>
        <v>5.4857276999999995E-4</v>
      </c>
      <c r="F58">
        <f t="shared" ref="F58:H58" si="13">F37</f>
        <v>9.2595734999999994E-6</v>
      </c>
      <c r="G58">
        <f t="shared" si="13"/>
        <v>6.0567525000000001E-5</v>
      </c>
      <c r="H58">
        <f t="shared" si="13"/>
        <v>5.0301196999999997E-5</v>
      </c>
    </row>
    <row r="63" spans="1:8" x14ac:dyDescent="0.25">
      <c r="B63" t="s">
        <v>187</v>
      </c>
    </row>
    <row r="64" spans="1:8" x14ac:dyDescent="0.25">
      <c r="B64" t="s">
        <v>188</v>
      </c>
    </row>
    <row r="65" spans="1:3" x14ac:dyDescent="0.25">
      <c r="A65" t="s">
        <v>189</v>
      </c>
      <c r="B65">
        <v>0.530317865</v>
      </c>
    </row>
    <row r="66" spans="1:3" x14ac:dyDescent="0.25">
      <c r="A66" t="s">
        <v>190</v>
      </c>
      <c r="B66">
        <v>0.44458992600000002</v>
      </c>
    </row>
    <row r="67" spans="1:3" x14ac:dyDescent="0.25">
      <c r="A67" t="s">
        <v>191</v>
      </c>
      <c r="B67">
        <v>2.5092209000000001E-2</v>
      </c>
    </row>
    <row r="69" spans="1:3" x14ac:dyDescent="0.25">
      <c r="A69" t="s">
        <v>192</v>
      </c>
      <c r="B69">
        <v>76.8</v>
      </c>
    </row>
    <row r="70" spans="1:3" x14ac:dyDescent="0.25">
      <c r="A70" t="s">
        <v>193</v>
      </c>
      <c r="C70" t="s">
        <v>194</v>
      </c>
    </row>
    <row r="71" spans="1:3" x14ac:dyDescent="0.25">
      <c r="A71" t="s">
        <v>195</v>
      </c>
      <c r="B71">
        <v>24.9</v>
      </c>
      <c r="C71" t="s">
        <v>196</v>
      </c>
    </row>
    <row r="72" spans="1:3" x14ac:dyDescent="0.25">
      <c r="A72" t="s">
        <v>197</v>
      </c>
      <c r="B72">
        <f>B71+B69</f>
        <v>101.69999999999999</v>
      </c>
      <c r="C72" t="s">
        <v>196</v>
      </c>
    </row>
    <row r="81" spans="3:5" x14ac:dyDescent="0.25">
      <c r="C81" s="20"/>
      <c r="E81" s="20"/>
    </row>
    <row r="85" spans="3:5" x14ac:dyDescent="0.25">
      <c r="C85" s="20"/>
      <c r="E85" s="20"/>
    </row>
    <row r="94" spans="3:5" x14ac:dyDescent="0.25">
      <c r="C94" s="20"/>
      <c r="E94" s="20"/>
    </row>
    <row r="96" spans="3:5" x14ac:dyDescent="0.25">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2"/>
  <sheetViews>
    <sheetView zoomScale="80" zoomScaleNormal="80" workbookViewId="0">
      <selection activeCell="F6" sqref="F6"/>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173</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c r="D6" s="77"/>
      <c r="E6" s="77"/>
      <c r="F6" s="77">
        <f>'Export Simapro'!C40</f>
        <v>46.898525999999997</v>
      </c>
      <c r="G6" s="77">
        <f>'Export Simapro'!D40</f>
        <v>2.4375616999999998</v>
      </c>
      <c r="H6" s="77">
        <f>'Export Simapro'!E40</f>
        <v>22.676362000000001</v>
      </c>
      <c r="I6" s="77"/>
      <c r="J6" s="77"/>
      <c r="K6" s="77"/>
      <c r="L6" s="77"/>
      <c r="M6" s="77"/>
      <c r="N6" s="77"/>
      <c r="O6" s="77"/>
      <c r="P6" s="77">
        <f>'Export Simapro'!F40</f>
        <v>1.2735774</v>
      </c>
      <c r="Q6" s="77">
        <f>'Export Simapro'!G40</f>
        <v>2.6307119999999999</v>
      </c>
      <c r="R6" s="77"/>
      <c r="S6" s="77">
        <f>'Export Simapro'!H40</f>
        <v>2.2609708999999998</v>
      </c>
      <c r="T6" s="77"/>
      <c r="U6" s="77"/>
      <c r="V6" s="77"/>
    </row>
    <row r="7" spans="1:22" x14ac:dyDescent="0.25">
      <c r="A7" s="4" t="s">
        <v>22</v>
      </c>
      <c r="B7" s="6" t="s">
        <v>60</v>
      </c>
      <c r="C7" s="78"/>
      <c r="D7" s="78"/>
      <c r="E7" s="78"/>
      <c r="F7" s="77">
        <f>'Export Simapro'!C41</f>
        <v>-114.39407</v>
      </c>
      <c r="G7" s="77">
        <f>'Export Simapro'!D41</f>
        <v>0</v>
      </c>
      <c r="H7" s="77">
        <f>'Export Simapro'!E41</f>
        <v>0</v>
      </c>
      <c r="I7" s="78"/>
      <c r="J7" s="78"/>
      <c r="K7" s="78"/>
      <c r="L7" s="78"/>
      <c r="M7" s="78"/>
      <c r="N7" s="78"/>
      <c r="O7" s="78"/>
      <c r="P7" s="77">
        <f>'Export Simapro'!F41</f>
        <v>0</v>
      </c>
      <c r="Q7" s="77">
        <f>'Export Simapro'!G41</f>
        <v>0</v>
      </c>
      <c r="R7" s="78"/>
      <c r="S7" s="77">
        <f>'Export Simapro'!H41</f>
        <v>53.098359000000002</v>
      </c>
      <c r="T7" s="78"/>
      <c r="U7" s="78"/>
      <c r="V7" s="78"/>
    </row>
    <row r="8" spans="1:22" x14ac:dyDescent="0.25">
      <c r="A8" s="5" t="s">
        <v>43</v>
      </c>
      <c r="B8" s="6" t="s">
        <v>60</v>
      </c>
      <c r="C8" s="77"/>
      <c r="D8" s="77"/>
      <c r="E8" s="77"/>
      <c r="F8" s="77">
        <f>'Export Simapro'!C42</f>
        <v>-67.495542</v>
      </c>
      <c r="G8" s="77">
        <f>'Export Simapro'!D42</f>
        <v>2.4364321000000002</v>
      </c>
      <c r="H8" s="77">
        <f>'Export Simapro'!E42</f>
        <v>22.669521</v>
      </c>
      <c r="I8" s="77"/>
      <c r="J8" s="77"/>
      <c r="K8" s="77"/>
      <c r="L8" s="77"/>
      <c r="M8" s="77"/>
      <c r="N8" s="77"/>
      <c r="O8" s="77"/>
      <c r="P8" s="77">
        <f>'Export Simapro'!F42</f>
        <v>1.2734312999999999</v>
      </c>
      <c r="Q8" s="77">
        <f>'Export Simapro'!G42</f>
        <v>2.6294928999999998</v>
      </c>
      <c r="R8" s="77"/>
      <c r="S8" s="77">
        <f>'Export Simapro'!H42</f>
        <v>55.35933</v>
      </c>
      <c r="T8" s="77"/>
      <c r="U8" s="77"/>
      <c r="V8" s="77"/>
    </row>
    <row r="9" spans="1:22" x14ac:dyDescent="0.25">
      <c r="A9" s="5" t="s">
        <v>23</v>
      </c>
      <c r="B9" s="6" t="s">
        <v>24</v>
      </c>
      <c r="C9" s="79"/>
      <c r="D9" s="79"/>
      <c r="E9" s="79"/>
      <c r="F9" s="77">
        <f>'Export Simapro'!C43</f>
        <v>2.4285448999999999E-6</v>
      </c>
      <c r="G9" s="77">
        <f>'Export Simapro'!D43</f>
        <v>3.8565016000000001E-7</v>
      </c>
      <c r="H9" s="77">
        <f>'Export Simapro'!E43</f>
        <v>6.3532299000000005E-7</v>
      </c>
      <c r="I9" s="79"/>
      <c r="J9" s="79"/>
      <c r="K9" s="79"/>
      <c r="L9" s="79"/>
      <c r="M9" s="79"/>
      <c r="N9" s="79"/>
      <c r="O9" s="79"/>
      <c r="P9" s="77">
        <f>'Export Simapro'!F43</f>
        <v>1.5869249999999999E-7</v>
      </c>
      <c r="Q9" s="77">
        <f>'Export Simapro'!G43</f>
        <v>4.1620875000000001E-7</v>
      </c>
      <c r="R9" s="79"/>
      <c r="S9" s="77">
        <f>'Export Simapro'!H43</f>
        <v>6.7728671999999996E-7</v>
      </c>
      <c r="T9" s="79"/>
      <c r="U9" s="79"/>
      <c r="V9" s="79"/>
    </row>
    <row r="10" spans="1:22" x14ac:dyDescent="0.25">
      <c r="A10" s="4" t="s">
        <v>25</v>
      </c>
      <c r="B10" s="6" t="s">
        <v>61</v>
      </c>
      <c r="C10" s="79"/>
      <c r="D10" s="79"/>
      <c r="E10" s="79"/>
      <c r="F10" s="77">
        <f>'Export Simapro'!C44</f>
        <v>0.11819824</v>
      </c>
      <c r="G10" s="77">
        <f>'Export Simapro'!D44</f>
        <v>9.3431725E-3</v>
      </c>
      <c r="H10" s="77">
        <f>'Export Simapro'!E44</f>
        <v>4.3590431999999998E-2</v>
      </c>
      <c r="I10" s="79"/>
      <c r="J10" s="79"/>
      <c r="K10" s="79"/>
      <c r="L10" s="79"/>
      <c r="M10" s="79"/>
      <c r="N10" s="79"/>
      <c r="O10" s="79"/>
      <c r="P10" s="77">
        <f>'Export Simapro'!F44</f>
        <v>9.7832379999999997E-3</v>
      </c>
      <c r="Q10" s="77">
        <f>'Export Simapro'!G44</f>
        <v>1.0083518E-2</v>
      </c>
      <c r="R10" s="79"/>
      <c r="S10" s="77">
        <f>'Export Simapro'!H44</f>
        <v>1.3429412999999999E-2</v>
      </c>
      <c r="T10" s="79"/>
      <c r="U10" s="79"/>
      <c r="V10" s="79"/>
    </row>
    <row r="11" spans="1:22" x14ac:dyDescent="0.25">
      <c r="A11" s="4" t="s">
        <v>26</v>
      </c>
      <c r="B11" s="6" t="s">
        <v>62</v>
      </c>
      <c r="C11" s="79"/>
      <c r="D11" s="79"/>
      <c r="E11" s="79"/>
      <c r="F11" s="77">
        <f>'Export Simapro'!C45</f>
        <v>6.0346477000000003E-2</v>
      </c>
      <c r="G11" s="77">
        <f>'Export Simapro'!D45</f>
        <v>2.4910582000000001E-3</v>
      </c>
      <c r="H11" s="77">
        <f>'Export Simapro'!E45</f>
        <v>2.7596010000000001E-2</v>
      </c>
      <c r="I11" s="79"/>
      <c r="J11" s="79"/>
      <c r="K11" s="79"/>
      <c r="L11" s="79"/>
      <c r="M11" s="79"/>
      <c r="N11" s="79"/>
      <c r="O11" s="79"/>
      <c r="P11" s="77">
        <f>'Export Simapro'!F45</f>
        <v>2.2824544999999999E-3</v>
      </c>
      <c r="Q11" s="77">
        <f>'Export Simapro'!G45</f>
        <v>2.6884474999999998E-3</v>
      </c>
      <c r="R11" s="79"/>
      <c r="S11" s="77">
        <f>'Export Simapro'!H45</f>
        <v>3.2900096999999998E-3</v>
      </c>
      <c r="T11" s="79"/>
      <c r="U11" s="79"/>
      <c r="V11" s="79"/>
    </row>
    <row r="12" spans="1:22" x14ac:dyDescent="0.25">
      <c r="A12" s="4" t="s">
        <v>27</v>
      </c>
      <c r="B12" s="6" t="s">
        <v>63</v>
      </c>
      <c r="C12" s="79"/>
      <c r="D12" s="79"/>
      <c r="E12" s="79"/>
      <c r="F12" s="77">
        <f>'Export Simapro'!C46</f>
        <v>1.6723472E-2</v>
      </c>
      <c r="G12" s="77">
        <f>'Export Simapro'!D46</f>
        <v>1.284131E-3</v>
      </c>
      <c r="H12" s="77">
        <f>'Export Simapro'!E46</f>
        <v>6.9340349999999999E-3</v>
      </c>
      <c r="I12" s="79"/>
      <c r="J12" s="79"/>
      <c r="K12" s="79"/>
      <c r="L12" s="79"/>
      <c r="M12" s="79"/>
      <c r="N12" s="79"/>
      <c r="O12" s="79"/>
      <c r="P12" s="77">
        <f>'Export Simapro'!F46</f>
        <v>1.1573668E-3</v>
      </c>
      <c r="Q12" s="77">
        <f>'Export Simapro'!G46</f>
        <v>1.3858843999999999E-3</v>
      </c>
      <c r="R12" s="79"/>
      <c r="S12" s="77">
        <f>'Export Simapro'!H46</f>
        <v>2.4242308000000001E-3</v>
      </c>
      <c r="T12" s="79"/>
      <c r="U12" s="79"/>
      <c r="V12" s="79"/>
    </row>
    <row r="13" spans="1:22" x14ac:dyDescent="0.25">
      <c r="A13" s="4" t="s">
        <v>28</v>
      </c>
      <c r="B13" s="6" t="s">
        <v>29</v>
      </c>
      <c r="C13" s="79"/>
      <c r="D13" s="79"/>
      <c r="E13" s="79"/>
      <c r="F13" s="77">
        <f>'Export Simapro'!C47</f>
        <v>2.8671484000000001E-5</v>
      </c>
      <c r="G13" s="77">
        <f>'Export Simapro'!D47</f>
        <v>6.7225674000000001E-6</v>
      </c>
      <c r="H13" s="77">
        <f>'Export Simapro'!E47</f>
        <v>1.2431926999999999E-5</v>
      </c>
      <c r="I13" s="79"/>
      <c r="J13" s="79"/>
      <c r="K13" s="79"/>
      <c r="L13" s="79"/>
      <c r="M13" s="79"/>
      <c r="N13" s="79"/>
      <c r="O13" s="79"/>
      <c r="P13" s="77">
        <f>'Export Simapro'!F47</f>
        <v>2.0176789000000001E-7</v>
      </c>
      <c r="Q13" s="77">
        <f>'Export Simapro'!G47</f>
        <v>7.2552579E-6</v>
      </c>
      <c r="R13" s="79"/>
      <c r="S13" s="77">
        <f>'Export Simapro'!H47</f>
        <v>2.4313093000000002E-6</v>
      </c>
      <c r="T13" s="79"/>
      <c r="U13" s="79"/>
      <c r="V13" s="79"/>
    </row>
    <row r="14" spans="1:22" x14ac:dyDescent="0.25">
      <c r="A14" s="4" t="s">
        <v>30</v>
      </c>
      <c r="B14" s="6" t="s">
        <v>64</v>
      </c>
      <c r="C14" s="77"/>
      <c r="D14" s="77"/>
      <c r="E14" s="77"/>
      <c r="F14" s="77">
        <f>'Export Simapro'!C48</f>
        <v>490.39523000000003</v>
      </c>
      <c r="G14" s="77">
        <f>'Export Simapro'!D48</f>
        <v>35.734457999999997</v>
      </c>
      <c r="H14" s="77">
        <f>'Export Simapro'!E48</f>
        <v>133.87493000000001</v>
      </c>
      <c r="I14" s="77"/>
      <c r="J14" s="77"/>
      <c r="K14" s="77"/>
      <c r="L14" s="77"/>
      <c r="M14" s="77"/>
      <c r="N14" s="77"/>
      <c r="O14" s="77"/>
      <c r="P14" s="77">
        <f>'Export Simapro'!F48</f>
        <v>17.500924000000001</v>
      </c>
      <c r="Q14" s="77">
        <f>'Export Simapro'!G48</f>
        <v>38.566026000000001</v>
      </c>
      <c r="R14" s="77"/>
      <c r="S14" s="77">
        <f>'Export Simapro'!H48</f>
        <v>56.203851</v>
      </c>
      <c r="T14" s="77"/>
      <c r="U14" s="77"/>
      <c r="V14" s="77"/>
    </row>
    <row r="15" spans="1:22" x14ac:dyDescent="0.25">
      <c r="A15" s="5" t="s">
        <v>34</v>
      </c>
      <c r="B15" s="6" t="s">
        <v>35</v>
      </c>
      <c r="C15" s="77"/>
      <c r="D15" s="77"/>
      <c r="E15" s="77"/>
      <c r="F15" s="77">
        <f>'Export Simapro'!C49</f>
        <v>521.92921304960009</v>
      </c>
      <c r="G15" s="77">
        <f>'Export Simapro'!D49</f>
        <v>0.50866126</v>
      </c>
      <c r="H15" s="77">
        <f>'Export Simapro'!E49</f>
        <v>9.0181775999999996</v>
      </c>
      <c r="I15" s="77"/>
      <c r="J15" s="77"/>
      <c r="K15" s="77"/>
      <c r="L15" s="77"/>
      <c r="M15" s="77"/>
      <c r="N15" s="77"/>
      <c r="O15" s="77"/>
      <c r="P15" s="77">
        <f>'Export Simapro'!F49</f>
        <v>7.0747563999999999E-2</v>
      </c>
      <c r="Q15" s="77">
        <f>'Export Simapro'!G49</f>
        <v>0.54896714000000002</v>
      </c>
      <c r="R15" s="77"/>
      <c r="S15" s="77">
        <f>'Export Simapro'!H49</f>
        <v>0.45394582</v>
      </c>
      <c r="T15" s="77"/>
      <c r="U15" s="77"/>
      <c r="V15" s="77"/>
    </row>
    <row r="16" spans="1:22" x14ac:dyDescent="0.25">
      <c r="A16" s="5" t="s">
        <v>36</v>
      </c>
      <c r="B16" s="6" t="s">
        <v>35</v>
      </c>
      <c r="C16" s="78"/>
      <c r="D16" s="78"/>
      <c r="E16" s="78"/>
      <c r="F16" s="77">
        <f>'Export Simapro'!C50</f>
        <v>700.52868695040002</v>
      </c>
      <c r="G16" s="77">
        <f>'Export Simapro'!D50</f>
        <v>0</v>
      </c>
      <c r="H16" s="77">
        <f>'Export Simapro'!E50</f>
        <v>0</v>
      </c>
      <c r="I16" s="78"/>
      <c r="J16" s="78"/>
      <c r="K16" s="78"/>
      <c r="L16" s="78"/>
      <c r="M16" s="78"/>
      <c r="N16" s="78"/>
      <c r="O16" s="78"/>
      <c r="P16" s="77">
        <f>'Export Simapro'!F50</f>
        <v>0</v>
      </c>
      <c r="Q16" s="77">
        <f>'Export Simapro'!G50</f>
        <v>0</v>
      </c>
      <c r="R16" s="78"/>
      <c r="S16" s="77">
        <f>'Export Simapro'!H50</f>
        <v>0</v>
      </c>
      <c r="T16" s="78"/>
      <c r="U16" s="78"/>
      <c r="V16" s="78"/>
    </row>
    <row r="17" spans="1:22" x14ac:dyDescent="0.25">
      <c r="A17" s="5" t="s">
        <v>37</v>
      </c>
      <c r="B17" s="6" t="s">
        <v>35</v>
      </c>
      <c r="C17" s="77"/>
      <c r="D17" s="77"/>
      <c r="E17" s="77"/>
      <c r="F17" s="77">
        <f>'Export Simapro'!C51</f>
        <v>1222.4579000000001</v>
      </c>
      <c r="G17" s="77">
        <f>'Export Simapro'!D51</f>
        <v>0.50866126</v>
      </c>
      <c r="H17" s="77">
        <f>'Export Simapro'!E51</f>
        <v>9.0181775999999996</v>
      </c>
      <c r="I17" s="77"/>
      <c r="J17" s="77"/>
      <c r="K17" s="77"/>
      <c r="L17" s="77"/>
      <c r="M17" s="77"/>
      <c r="N17" s="77"/>
      <c r="O17" s="77"/>
      <c r="P17" s="77">
        <f>'Export Simapro'!F51</f>
        <v>7.0747563999999999E-2</v>
      </c>
      <c r="Q17" s="77">
        <f>'Export Simapro'!G51</f>
        <v>0.54896714000000002</v>
      </c>
      <c r="R17" s="77"/>
      <c r="S17" s="77">
        <f>'Export Simapro'!H51</f>
        <v>0.45394582</v>
      </c>
      <c r="T17" s="77"/>
      <c r="U17" s="77"/>
      <c r="V17" s="77"/>
    </row>
    <row r="18" spans="1:22" x14ac:dyDescent="0.25">
      <c r="A18" s="5" t="s">
        <v>38</v>
      </c>
      <c r="B18" s="6" t="s">
        <v>35</v>
      </c>
      <c r="C18" s="77"/>
      <c r="D18" s="77"/>
      <c r="E18" s="77"/>
      <c r="F18" s="77">
        <f>'Export Simapro'!C52</f>
        <v>521.05727660000002</v>
      </c>
      <c r="G18" s="77">
        <f>'Export Simapro'!D52</f>
        <v>37.799008999999998</v>
      </c>
      <c r="H18" s="77">
        <f>'Export Simapro'!E52</f>
        <v>180.23103</v>
      </c>
      <c r="I18" s="77"/>
      <c r="J18" s="77"/>
      <c r="K18" s="77"/>
      <c r="L18" s="77"/>
      <c r="M18" s="77"/>
      <c r="N18" s="77"/>
      <c r="O18" s="77"/>
      <c r="P18" s="77">
        <f>'Export Simapro'!F52</f>
        <v>18.027542</v>
      </c>
      <c r="Q18" s="77">
        <f>'Export Simapro'!G52</f>
        <v>40.794170000000001</v>
      </c>
      <c r="R18" s="77"/>
      <c r="S18" s="77">
        <f>'Export Simapro'!H52</f>
        <v>59.063009999999998</v>
      </c>
      <c r="T18" s="77"/>
      <c r="U18" s="77"/>
      <c r="V18" s="77"/>
    </row>
    <row r="19" spans="1:22" x14ac:dyDescent="0.25">
      <c r="A19" s="5" t="s">
        <v>39</v>
      </c>
      <c r="B19" s="6" t="s">
        <v>35</v>
      </c>
      <c r="C19" s="78"/>
      <c r="D19" s="78"/>
      <c r="E19" s="78"/>
      <c r="F19" s="77">
        <f>'Export Simapro'!C53</f>
        <v>51.103913400000003</v>
      </c>
      <c r="G19" s="77">
        <f>'Export Simapro'!D53</f>
        <v>0</v>
      </c>
      <c r="H19" s="77">
        <f>'Export Simapro'!E53</f>
        <v>0</v>
      </c>
      <c r="I19" s="78"/>
      <c r="J19" s="78"/>
      <c r="K19" s="78"/>
      <c r="L19" s="78"/>
      <c r="M19" s="78"/>
      <c r="N19" s="78"/>
      <c r="O19" s="78"/>
      <c r="P19" s="77">
        <f>'Export Simapro'!F53</f>
        <v>0</v>
      </c>
      <c r="Q19" s="77">
        <f>'Export Simapro'!G53</f>
        <v>0</v>
      </c>
      <c r="R19" s="78"/>
      <c r="S19" s="77">
        <f>'Export Simapro'!H53</f>
        <v>0</v>
      </c>
      <c r="T19" s="78"/>
      <c r="U19" s="78"/>
      <c r="V19" s="78"/>
    </row>
    <row r="20" spans="1:22" x14ac:dyDescent="0.25">
      <c r="A20" s="5" t="s">
        <v>40</v>
      </c>
      <c r="B20" s="6" t="s">
        <v>35</v>
      </c>
      <c r="C20" s="77"/>
      <c r="D20" s="77"/>
      <c r="E20" s="77"/>
      <c r="F20" s="77">
        <f>'Export Simapro'!C54</f>
        <v>572.16119000000003</v>
      </c>
      <c r="G20" s="77">
        <f>'Export Simapro'!D54</f>
        <v>37.799008999999998</v>
      </c>
      <c r="H20" s="77">
        <f>'Export Simapro'!E54</f>
        <v>180.23103</v>
      </c>
      <c r="I20" s="77"/>
      <c r="J20" s="77"/>
      <c r="K20" s="77"/>
      <c r="L20" s="77"/>
      <c r="M20" s="77"/>
      <c r="N20" s="77"/>
      <c r="O20" s="77"/>
      <c r="P20" s="77">
        <f>'Export Simapro'!F54</f>
        <v>18.027542</v>
      </c>
      <c r="Q20" s="77">
        <f>'Export Simapro'!G54</f>
        <v>40.794170000000001</v>
      </c>
      <c r="R20" s="77"/>
      <c r="S20" s="77">
        <f>'Export Simapro'!H54</f>
        <v>59.063009999999998</v>
      </c>
      <c r="T20" s="77"/>
      <c r="U20" s="77"/>
      <c r="V20" s="77"/>
    </row>
    <row r="21" spans="1:22" x14ac:dyDescent="0.25">
      <c r="A21" s="5" t="s">
        <v>44</v>
      </c>
      <c r="B21" s="6" t="s">
        <v>8</v>
      </c>
      <c r="C21" s="80"/>
      <c r="D21" s="80"/>
      <c r="E21" s="80"/>
      <c r="F21" s="78">
        <v>0</v>
      </c>
      <c r="G21" s="78">
        <v>0</v>
      </c>
      <c r="H21" s="78">
        <v>0</v>
      </c>
      <c r="I21" s="80"/>
      <c r="J21" s="80"/>
      <c r="K21" s="80"/>
      <c r="L21" s="80"/>
      <c r="M21" s="80"/>
      <c r="N21" s="80"/>
      <c r="O21" s="80"/>
      <c r="P21" s="78">
        <v>0</v>
      </c>
      <c r="Q21" s="78">
        <v>0</v>
      </c>
      <c r="R21" s="80"/>
      <c r="S21" s="78">
        <v>0</v>
      </c>
      <c r="T21" s="80"/>
      <c r="U21" s="80"/>
      <c r="V21" s="80"/>
    </row>
    <row r="22" spans="1:22" x14ac:dyDescent="0.25">
      <c r="A22" s="5" t="s">
        <v>45</v>
      </c>
      <c r="B22" s="6" t="s">
        <v>35</v>
      </c>
      <c r="C22" s="78"/>
      <c r="D22" s="78"/>
      <c r="E22" s="78"/>
      <c r="F22" s="78">
        <v>0</v>
      </c>
      <c r="G22" s="78">
        <v>0</v>
      </c>
      <c r="H22" s="78">
        <v>0</v>
      </c>
      <c r="I22" s="78"/>
      <c r="J22" s="78"/>
      <c r="K22" s="78"/>
      <c r="L22" s="78"/>
      <c r="M22" s="78"/>
      <c r="N22" s="78"/>
      <c r="O22" s="78"/>
      <c r="P22" s="78">
        <v>0</v>
      </c>
      <c r="Q22" s="78">
        <v>0</v>
      </c>
      <c r="R22" s="78"/>
      <c r="S22" s="78">
        <v>0</v>
      </c>
      <c r="T22" s="78"/>
      <c r="U22" s="78"/>
      <c r="V22" s="78"/>
    </row>
    <row r="23" spans="1:22" x14ac:dyDescent="0.25">
      <c r="A23" s="5" t="s">
        <v>46</v>
      </c>
      <c r="B23" s="6" t="s">
        <v>35</v>
      </c>
      <c r="C23" s="78"/>
      <c r="D23" s="78"/>
      <c r="E23" s="78"/>
      <c r="F23" s="78">
        <v>0</v>
      </c>
      <c r="G23" s="78">
        <v>0</v>
      </c>
      <c r="H23" s="78">
        <v>0</v>
      </c>
      <c r="I23" s="78"/>
      <c r="J23" s="78"/>
      <c r="K23" s="78"/>
      <c r="L23" s="78"/>
      <c r="M23" s="78"/>
      <c r="N23" s="78"/>
      <c r="O23" s="78"/>
      <c r="P23" s="78">
        <v>0</v>
      </c>
      <c r="Q23" s="78">
        <v>0</v>
      </c>
      <c r="R23" s="78"/>
      <c r="S23" s="78">
        <v>0</v>
      </c>
      <c r="T23" s="78"/>
      <c r="U23" s="78"/>
      <c r="V23" s="78"/>
    </row>
    <row r="24" spans="1:22" x14ac:dyDescent="0.25">
      <c r="A24" s="5" t="s">
        <v>47</v>
      </c>
      <c r="B24" s="6" t="s">
        <v>48</v>
      </c>
      <c r="C24" s="81"/>
      <c r="D24" s="81"/>
      <c r="E24" s="81"/>
      <c r="F24" s="81">
        <f>'Export Simapro'!C55</f>
        <v>0.15429213999999999</v>
      </c>
      <c r="G24" s="81">
        <f>'Export Simapro'!D55</f>
        <v>1.3850188000000001E-3</v>
      </c>
      <c r="H24" s="81">
        <f>'Export Simapro'!E55</f>
        <v>4.1857924999999997E-2</v>
      </c>
      <c r="I24" s="81"/>
      <c r="J24" s="81"/>
      <c r="K24" s="81"/>
      <c r="L24" s="81"/>
      <c r="M24" s="81"/>
      <c r="N24" s="81"/>
      <c r="O24" s="81"/>
      <c r="P24" s="81">
        <v>4.6738740000000002E-4</v>
      </c>
      <c r="Q24" s="81">
        <v>1.9418345999999999E-3</v>
      </c>
      <c r="R24" s="81"/>
      <c r="S24" s="82">
        <f>'Export Simapro'!H55</f>
        <v>6.0010386000000004E-3</v>
      </c>
      <c r="T24" s="81"/>
      <c r="U24" s="81"/>
      <c r="V24" s="81"/>
    </row>
    <row r="25" spans="1:22" x14ac:dyDescent="0.25">
      <c r="A25" s="5" t="s">
        <v>49</v>
      </c>
      <c r="B25" s="6" t="s">
        <v>50</v>
      </c>
      <c r="C25" s="82"/>
      <c r="D25" s="82"/>
      <c r="E25" s="82"/>
      <c r="F25" s="81">
        <f>'Export Simapro'!C56</f>
        <v>5.1121428999999999E-4</v>
      </c>
      <c r="G25" s="81">
        <f>'Export Simapro'!D56</f>
        <v>3.7909121999999999E-5</v>
      </c>
      <c r="H25" s="81">
        <f>'Export Simapro'!E56</f>
        <v>1.9919499000000001E-4</v>
      </c>
      <c r="I25" s="82"/>
      <c r="J25" s="82"/>
      <c r="K25" s="82"/>
      <c r="L25" s="82"/>
      <c r="M25" s="82"/>
      <c r="N25" s="82"/>
      <c r="O25" s="82"/>
      <c r="P25" s="82">
        <v>1.2023794E-5</v>
      </c>
      <c r="Q25" s="82">
        <v>5.3149636000000002E-5</v>
      </c>
      <c r="R25" s="82"/>
      <c r="S25" s="82">
        <f>'Export Simapro'!H56</f>
        <v>2.3145757E-5</v>
      </c>
      <c r="T25" s="82"/>
      <c r="U25" s="82"/>
      <c r="V25" s="82"/>
    </row>
    <row r="26" spans="1:22" x14ac:dyDescent="0.25">
      <c r="A26" s="5" t="s">
        <v>51</v>
      </c>
      <c r="B26" s="6" t="s">
        <v>50</v>
      </c>
      <c r="C26" s="82"/>
      <c r="D26" s="82"/>
      <c r="E26" s="82"/>
      <c r="F26" s="81">
        <f>'Export Simapro'!C57</f>
        <v>2.4293721000000001</v>
      </c>
      <c r="G26" s="81">
        <f>'Export Simapro'!D57</f>
        <v>0.23782795000000001</v>
      </c>
      <c r="H26" s="81">
        <f>'Export Simapro'!E57</f>
        <v>2.4479164999999998</v>
      </c>
      <c r="I26" s="82"/>
      <c r="J26" s="82"/>
      <c r="K26" s="82"/>
      <c r="L26" s="82"/>
      <c r="M26" s="82"/>
      <c r="N26" s="82"/>
      <c r="O26" s="82"/>
      <c r="P26" s="82">
        <v>1.5412303E-2</v>
      </c>
      <c r="Q26" s="82">
        <v>0.33344136000000002</v>
      </c>
      <c r="R26" s="82"/>
      <c r="S26" s="82">
        <f>'Export Simapro'!H57</f>
        <v>318.11604</v>
      </c>
      <c r="T26" s="82"/>
      <c r="U26" s="82"/>
      <c r="V26" s="82"/>
    </row>
    <row r="27" spans="1:22" x14ac:dyDescent="0.25">
      <c r="A27" s="5" t="s">
        <v>52</v>
      </c>
      <c r="B27" s="6" t="s">
        <v>50</v>
      </c>
      <c r="C27" s="82"/>
      <c r="D27" s="82"/>
      <c r="E27" s="82"/>
      <c r="F27" s="81">
        <f>'Export Simapro'!C58</f>
        <v>1.7870125000000001E-3</v>
      </c>
      <c r="G27" s="81">
        <f>'Export Simapro'!D58</f>
        <v>5.6120577999999999E-5</v>
      </c>
      <c r="H27" s="81">
        <f>'Export Simapro'!E58</f>
        <v>5.4857276999999995E-4</v>
      </c>
      <c r="I27" s="82"/>
      <c r="J27" s="82"/>
      <c r="K27" s="82"/>
      <c r="L27" s="82"/>
      <c r="M27" s="82"/>
      <c r="N27" s="82"/>
      <c r="O27" s="82"/>
      <c r="P27" s="82">
        <v>1.2029009000000001E-5</v>
      </c>
      <c r="Q27" s="82">
        <v>7.8682598999999995E-5</v>
      </c>
      <c r="R27" s="82"/>
      <c r="S27" s="82">
        <f>'Export Simapro'!H58</f>
        <v>5.0301196999999997E-5</v>
      </c>
      <c r="T27" s="82"/>
      <c r="U27" s="82"/>
      <c r="V27" s="82"/>
    </row>
    <row r="28" spans="1:22" x14ac:dyDescent="0.25">
      <c r="A28" s="3" t="s">
        <v>53</v>
      </c>
      <c r="B28" s="7" t="s">
        <v>8</v>
      </c>
      <c r="C28" s="78"/>
      <c r="D28" s="78"/>
      <c r="E28" s="78"/>
      <c r="F28" s="78">
        <v>0</v>
      </c>
      <c r="G28" s="78">
        <v>0</v>
      </c>
      <c r="H28" s="78">
        <v>0</v>
      </c>
      <c r="I28" s="78"/>
      <c r="J28" s="78"/>
      <c r="K28" s="78"/>
      <c r="L28" s="78"/>
      <c r="M28" s="78"/>
      <c r="N28" s="78"/>
      <c r="O28" s="78"/>
      <c r="P28" s="78">
        <v>0</v>
      </c>
      <c r="Q28" s="78">
        <v>0</v>
      </c>
      <c r="R28" s="78"/>
      <c r="S28" s="78">
        <v>0</v>
      </c>
      <c r="T28" s="78"/>
      <c r="U28" s="78"/>
      <c r="V28" s="78"/>
    </row>
    <row r="29" spans="1:22" x14ac:dyDescent="0.25">
      <c r="A29" s="3" t="s">
        <v>54</v>
      </c>
      <c r="B29" s="7" t="s">
        <v>8</v>
      </c>
      <c r="C29" s="78"/>
      <c r="D29" s="78"/>
      <c r="E29" s="78"/>
      <c r="F29" s="78">
        <v>0</v>
      </c>
      <c r="G29" s="78">
        <v>0</v>
      </c>
      <c r="H29" s="78">
        <v>0</v>
      </c>
      <c r="I29" s="78"/>
      <c r="J29" s="78"/>
      <c r="K29" s="78"/>
      <c r="L29" s="78"/>
      <c r="M29" s="78"/>
      <c r="N29" s="78"/>
      <c r="O29" s="78"/>
      <c r="P29" s="78">
        <v>0</v>
      </c>
      <c r="Q29" s="78">
        <v>0</v>
      </c>
      <c r="R29" s="78"/>
      <c r="S29" s="78">
        <v>0</v>
      </c>
      <c r="T29" s="78"/>
      <c r="U29" s="78"/>
      <c r="V29" s="78"/>
    </row>
    <row r="30" spans="1:22" x14ac:dyDescent="0.25">
      <c r="A30" s="3" t="s">
        <v>55</v>
      </c>
      <c r="B30" s="7" t="s">
        <v>8</v>
      </c>
      <c r="C30" s="78"/>
      <c r="D30" s="78"/>
      <c r="E30" s="78"/>
      <c r="F30" s="78">
        <v>0</v>
      </c>
      <c r="G30" s="78">
        <v>0</v>
      </c>
      <c r="H30" s="78">
        <v>0</v>
      </c>
      <c r="I30" s="78"/>
      <c r="J30" s="78"/>
      <c r="K30" s="78"/>
      <c r="L30" s="78"/>
      <c r="M30" s="78"/>
      <c r="N30" s="78"/>
      <c r="O30" s="78"/>
      <c r="P30" s="78">
        <v>0</v>
      </c>
      <c r="Q30" s="78">
        <v>0</v>
      </c>
      <c r="R30" s="78"/>
      <c r="S30" s="78">
        <v>0</v>
      </c>
      <c r="T30" s="78"/>
      <c r="U30" s="78"/>
      <c r="V30" s="78"/>
    </row>
    <row r="31" spans="1:22" x14ac:dyDescent="0.25">
      <c r="A31" s="3" t="s">
        <v>56</v>
      </c>
      <c r="B31" s="7" t="s">
        <v>9</v>
      </c>
      <c r="C31" s="78"/>
      <c r="D31" s="78"/>
      <c r="E31" s="78"/>
      <c r="F31" s="78">
        <v>0</v>
      </c>
      <c r="G31" s="78">
        <v>0</v>
      </c>
      <c r="H31" s="78">
        <v>0</v>
      </c>
      <c r="I31" s="78"/>
      <c r="J31" s="78"/>
      <c r="K31" s="78"/>
      <c r="L31" s="78"/>
      <c r="M31" s="78"/>
      <c r="N31" s="78"/>
      <c r="O31" s="78"/>
      <c r="P31" s="78">
        <v>0</v>
      </c>
      <c r="Q31" s="78">
        <v>0</v>
      </c>
      <c r="R31" s="78"/>
      <c r="S31" s="78">
        <v>0</v>
      </c>
      <c r="T31" s="78"/>
      <c r="U31" s="78"/>
      <c r="V31" s="78"/>
    </row>
    <row r="32" spans="1:22" x14ac:dyDescent="0.25">
      <c r="A32" s="3" t="s">
        <v>57</v>
      </c>
      <c r="B32" s="7" t="s">
        <v>9</v>
      </c>
      <c r="C32" s="78"/>
      <c r="D32" s="78"/>
      <c r="E32" s="78"/>
      <c r="F32" s="78">
        <v>0</v>
      </c>
      <c r="G32" s="78">
        <v>0</v>
      </c>
      <c r="H32" s="78">
        <v>0</v>
      </c>
      <c r="I32" s="78"/>
      <c r="J32" s="78"/>
      <c r="K32" s="78"/>
      <c r="L32" s="78"/>
      <c r="M32" s="78"/>
      <c r="N32" s="78"/>
      <c r="O32" s="78"/>
      <c r="P32" s="78">
        <v>0</v>
      </c>
      <c r="Q32" s="78">
        <v>0</v>
      </c>
      <c r="R32" s="78"/>
      <c r="S32" s="78">
        <v>0</v>
      </c>
      <c r="T32" s="78"/>
      <c r="U32" s="78"/>
      <c r="V32" s="7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C4" sqref="C4:F12"/>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1">
        <f>Gesamtüberblick!F6</f>
        <v>46.898525999999997</v>
      </c>
      <c r="D4" s="1">
        <f>Gesamtüberblick!G6</f>
        <v>2.4375616999999998</v>
      </c>
      <c r="E4" s="1">
        <f>Gesamtüberblick!H6</f>
        <v>22.676362000000001</v>
      </c>
      <c r="F4" s="1">
        <f>Gesamtüberblick!I6</f>
        <v>0</v>
      </c>
      <c r="G4" s="1">
        <f>Gesamtüberblick!J6</f>
        <v>0</v>
      </c>
      <c r="H4" s="1">
        <f>Gesamtüberblick!K6</f>
        <v>0</v>
      </c>
      <c r="I4" s="1">
        <f>Gesamtüberblick!L6</f>
        <v>0</v>
      </c>
      <c r="J4" s="1">
        <f>Gesamtüberblick!M6</f>
        <v>0</v>
      </c>
      <c r="K4" s="1">
        <f>Gesamtüberblick!N6</f>
        <v>0</v>
      </c>
      <c r="L4" s="1">
        <f>Gesamtüberblick!O6</f>
        <v>0</v>
      </c>
      <c r="M4" s="1">
        <f>Gesamtüberblick!P6</f>
        <v>1.2735774</v>
      </c>
      <c r="N4" s="1">
        <f>Gesamtüberblick!Q6</f>
        <v>2.6307119999999999</v>
      </c>
      <c r="O4" s="1">
        <f>Gesamtüberblick!R6</f>
        <v>0</v>
      </c>
      <c r="P4" s="1">
        <f>Gesamtüberblick!S6</f>
        <v>2.2609708999999998</v>
      </c>
      <c r="Q4" s="1">
        <f>Gesamtüberblick!T6</f>
        <v>0</v>
      </c>
      <c r="R4" s="1">
        <f>Gesamtüberblick!U6</f>
        <v>0</v>
      </c>
      <c r="S4" s="1">
        <f>Gesamtüberblick!V6</f>
        <v>0</v>
      </c>
    </row>
    <row r="5" spans="1:19" ht="15.75" thickBot="1" x14ac:dyDescent="0.3">
      <c r="A5" s="17" t="s">
        <v>80</v>
      </c>
      <c r="B5" s="18" t="s">
        <v>85</v>
      </c>
      <c r="C5" s="1">
        <f>Gesamtüberblick!F7</f>
        <v>-114.39407</v>
      </c>
      <c r="D5" s="1">
        <f>Gesamtüberblick!G7</f>
        <v>0</v>
      </c>
      <c r="E5" s="1">
        <f>Gesamtüberblick!H7</f>
        <v>0</v>
      </c>
      <c r="F5" s="1">
        <f>Gesamtüberblick!I7</f>
        <v>0</v>
      </c>
      <c r="G5" s="1">
        <f>Gesamtüberblick!J7</f>
        <v>0</v>
      </c>
      <c r="H5" s="1">
        <f>Gesamtüberblick!K7</f>
        <v>0</v>
      </c>
      <c r="I5" s="1">
        <f>Gesamtüberblick!L7</f>
        <v>0</v>
      </c>
      <c r="J5" s="1">
        <f>Gesamtüberblick!M7</f>
        <v>0</v>
      </c>
      <c r="K5" s="1">
        <f>Gesamtüberblick!N7</f>
        <v>0</v>
      </c>
      <c r="L5" s="1">
        <f>Gesamtüberblick!O7</f>
        <v>0</v>
      </c>
      <c r="M5" s="1">
        <f>Gesamtüberblick!P7</f>
        <v>0</v>
      </c>
      <c r="N5" s="1">
        <f>Gesamtüberblick!Q7</f>
        <v>0</v>
      </c>
      <c r="O5" s="1">
        <f>Gesamtüberblick!R7</f>
        <v>0</v>
      </c>
      <c r="P5" s="1">
        <f>Gesamtüberblick!S7</f>
        <v>53.098359000000002</v>
      </c>
      <c r="Q5" s="1">
        <f>Gesamtüberblick!T7</f>
        <v>0</v>
      </c>
      <c r="R5" s="1">
        <f>Gesamtüberblick!U7</f>
        <v>0</v>
      </c>
      <c r="S5" s="1">
        <f>Gesamtüberblick!V7</f>
        <v>0</v>
      </c>
    </row>
    <row r="6" spans="1:19" ht="15.75" thickBot="1" x14ac:dyDescent="0.3">
      <c r="A6" s="17" t="s">
        <v>81</v>
      </c>
      <c r="B6" s="18" t="s">
        <v>85</v>
      </c>
      <c r="C6" s="1">
        <f>Gesamtüberblick!F8</f>
        <v>-67.495542</v>
      </c>
      <c r="D6" s="1">
        <f>Gesamtüberblick!G8</f>
        <v>2.4364321000000002</v>
      </c>
      <c r="E6" s="1">
        <f>Gesamtüberblick!H8</f>
        <v>22.669521</v>
      </c>
      <c r="F6" s="1">
        <f>Gesamtüberblick!I8</f>
        <v>0</v>
      </c>
      <c r="G6" s="1">
        <f>Gesamtüberblick!J8</f>
        <v>0</v>
      </c>
      <c r="H6" s="1">
        <f>Gesamtüberblick!K8</f>
        <v>0</v>
      </c>
      <c r="I6" s="1">
        <f>Gesamtüberblick!L8</f>
        <v>0</v>
      </c>
      <c r="J6" s="1">
        <f>Gesamtüberblick!M8</f>
        <v>0</v>
      </c>
      <c r="K6" s="1">
        <f>Gesamtüberblick!N8</f>
        <v>0</v>
      </c>
      <c r="L6" s="1">
        <f>Gesamtüberblick!O8</f>
        <v>0</v>
      </c>
      <c r="M6" s="1">
        <f>Gesamtüberblick!P8</f>
        <v>1.2734312999999999</v>
      </c>
      <c r="N6" s="1">
        <f>Gesamtüberblick!Q8</f>
        <v>2.6294928999999998</v>
      </c>
      <c r="O6" s="1">
        <f>Gesamtüberblick!R8</f>
        <v>0</v>
      </c>
      <c r="P6" s="1">
        <f>Gesamtüberblick!S8</f>
        <v>55.35933</v>
      </c>
      <c r="Q6" s="1">
        <f>Gesamtüberblick!T8</f>
        <v>0</v>
      </c>
      <c r="R6" s="1">
        <f>Gesamtüberblick!U8</f>
        <v>0</v>
      </c>
      <c r="S6" s="1">
        <f>Gesamtüberblick!V8</f>
        <v>0</v>
      </c>
    </row>
    <row r="7" spans="1:19" ht="24.75" thickBot="1" x14ac:dyDescent="0.3">
      <c r="A7" s="17" t="s">
        <v>23</v>
      </c>
      <c r="B7" s="18" t="s">
        <v>82</v>
      </c>
      <c r="C7" s="1">
        <f>Gesamtüberblick!F9</f>
        <v>2.4285448999999999E-6</v>
      </c>
      <c r="D7" s="1">
        <f>Gesamtüberblick!G9</f>
        <v>3.8565016000000001E-7</v>
      </c>
      <c r="E7" s="1">
        <f>Gesamtüberblick!H9</f>
        <v>6.3532299000000005E-7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1.5869249999999999E-7</v>
      </c>
      <c r="N7" s="1">
        <f>Gesamtüberblick!Q9</f>
        <v>4.1620875000000001E-7</v>
      </c>
      <c r="O7" s="1">
        <f>Gesamtüberblick!R9</f>
        <v>0</v>
      </c>
      <c r="P7" s="1">
        <f>Gesamtüberblick!S9</f>
        <v>6.7728671999999996E-7</v>
      </c>
      <c r="Q7" s="1">
        <f>Gesamtüberblick!T9</f>
        <v>0</v>
      </c>
      <c r="R7" s="1">
        <f>Gesamtüberblick!U9</f>
        <v>0</v>
      </c>
      <c r="S7" s="1">
        <f>Gesamtüberblick!V9</f>
        <v>0</v>
      </c>
    </row>
    <row r="8" spans="1:19" ht="15.75" thickBot="1" x14ac:dyDescent="0.3">
      <c r="A8" s="17" t="s">
        <v>25</v>
      </c>
      <c r="B8" s="18" t="s">
        <v>86</v>
      </c>
      <c r="C8" s="1">
        <f>Gesamtüberblick!F10</f>
        <v>0.11819824</v>
      </c>
      <c r="D8" s="1">
        <f>Gesamtüberblick!G10</f>
        <v>9.3431725E-3</v>
      </c>
      <c r="E8" s="1">
        <f>Gesamtüberblick!H10</f>
        <v>4.3590431999999998E-2</v>
      </c>
      <c r="F8" s="1">
        <f>Gesamtüberblick!I10</f>
        <v>0</v>
      </c>
      <c r="G8" s="1">
        <f>Gesamtüberblick!J10</f>
        <v>0</v>
      </c>
      <c r="H8" s="1">
        <f>Gesamtüberblick!K10</f>
        <v>0</v>
      </c>
      <c r="I8" s="1">
        <f>Gesamtüberblick!L10</f>
        <v>0</v>
      </c>
      <c r="J8" s="1">
        <f>Gesamtüberblick!M10</f>
        <v>0</v>
      </c>
      <c r="K8" s="1">
        <f>Gesamtüberblick!N10</f>
        <v>0</v>
      </c>
      <c r="L8" s="1">
        <f>Gesamtüberblick!O10</f>
        <v>0</v>
      </c>
      <c r="M8" s="1">
        <f>Gesamtüberblick!P10</f>
        <v>9.7832379999999997E-3</v>
      </c>
      <c r="N8" s="1">
        <f>Gesamtüberblick!Q10</f>
        <v>1.0083518E-2</v>
      </c>
      <c r="O8" s="1">
        <f>Gesamtüberblick!R10</f>
        <v>0</v>
      </c>
      <c r="P8" s="1">
        <f>Gesamtüberblick!S10</f>
        <v>1.3429412999999999E-2</v>
      </c>
      <c r="Q8" s="1">
        <f>Gesamtüberblick!T10</f>
        <v>0</v>
      </c>
      <c r="R8" s="1">
        <f>Gesamtüberblick!U10</f>
        <v>0</v>
      </c>
      <c r="S8" s="1">
        <f>Gesamtüberblick!V10</f>
        <v>0</v>
      </c>
    </row>
    <row r="9" spans="1:19" ht="15" customHeight="1" thickBot="1" x14ac:dyDescent="0.3">
      <c r="A9" s="17" t="s">
        <v>26</v>
      </c>
      <c r="B9" s="18" t="s">
        <v>87</v>
      </c>
      <c r="C9" s="1">
        <f>Gesamtüberblick!F11</f>
        <v>6.0346477000000003E-2</v>
      </c>
      <c r="D9" s="1">
        <f>Gesamtüberblick!G11</f>
        <v>2.4910582000000001E-3</v>
      </c>
      <c r="E9" s="1">
        <f>Gesamtüberblick!H11</f>
        <v>2.7596010000000001E-2</v>
      </c>
      <c r="F9" s="1">
        <f>Gesamtüberblick!I11</f>
        <v>0</v>
      </c>
      <c r="G9" s="1">
        <f>Gesamtüberblick!J11</f>
        <v>0</v>
      </c>
      <c r="H9" s="1">
        <f>Gesamtüberblick!K11</f>
        <v>0</v>
      </c>
      <c r="I9" s="1">
        <f>Gesamtüberblick!L11</f>
        <v>0</v>
      </c>
      <c r="J9" s="1">
        <f>Gesamtüberblick!M11</f>
        <v>0</v>
      </c>
      <c r="K9" s="1">
        <f>Gesamtüberblick!N11</f>
        <v>0</v>
      </c>
      <c r="L9" s="1">
        <f>Gesamtüberblick!O11</f>
        <v>0</v>
      </c>
      <c r="M9" s="1">
        <f>Gesamtüberblick!P11</f>
        <v>2.2824544999999999E-3</v>
      </c>
      <c r="N9" s="1">
        <f>Gesamtüberblick!Q11</f>
        <v>2.6884474999999998E-3</v>
      </c>
      <c r="O9" s="1">
        <f>Gesamtüberblick!R11</f>
        <v>0</v>
      </c>
      <c r="P9" s="1">
        <f>Gesamtüberblick!S11</f>
        <v>3.2900096999999998E-3</v>
      </c>
      <c r="Q9" s="1">
        <f>Gesamtüberblick!T11</f>
        <v>0</v>
      </c>
      <c r="R9" s="1">
        <f>Gesamtüberblick!U11</f>
        <v>0</v>
      </c>
      <c r="S9" s="1">
        <f>Gesamtüberblick!V11</f>
        <v>0</v>
      </c>
    </row>
    <row r="10" spans="1:19" ht="14.25" customHeight="1" thickBot="1" x14ac:dyDescent="0.3">
      <c r="A10" s="17" t="s">
        <v>27</v>
      </c>
      <c r="B10" s="18" t="s">
        <v>88</v>
      </c>
      <c r="C10" s="1">
        <f>Gesamtüberblick!F12</f>
        <v>1.6723472E-2</v>
      </c>
      <c r="D10" s="1">
        <f>Gesamtüberblick!G12</f>
        <v>1.284131E-3</v>
      </c>
      <c r="E10" s="1">
        <f>Gesamtüberblick!H12</f>
        <v>6.9340349999999999E-3</v>
      </c>
      <c r="F10" s="1">
        <f>Gesamtüberblick!I12</f>
        <v>0</v>
      </c>
      <c r="G10" s="1">
        <f>Gesamtüberblick!J12</f>
        <v>0</v>
      </c>
      <c r="H10" s="1">
        <f>Gesamtüberblick!K12</f>
        <v>0</v>
      </c>
      <c r="I10" s="1">
        <f>Gesamtüberblick!L12</f>
        <v>0</v>
      </c>
      <c r="J10" s="1">
        <f>Gesamtüberblick!M12</f>
        <v>0</v>
      </c>
      <c r="K10" s="1">
        <f>Gesamtüberblick!N12</f>
        <v>0</v>
      </c>
      <c r="L10" s="1">
        <f>Gesamtüberblick!O12</f>
        <v>0</v>
      </c>
      <c r="M10" s="1">
        <f>Gesamtüberblick!P12</f>
        <v>1.1573668E-3</v>
      </c>
      <c r="N10" s="1">
        <f>Gesamtüberblick!Q12</f>
        <v>1.3858843999999999E-3</v>
      </c>
      <c r="O10" s="1">
        <f>Gesamtüberblick!R12</f>
        <v>0</v>
      </c>
      <c r="P10" s="1">
        <f>Gesamtüberblick!S12</f>
        <v>2.4242308000000001E-3</v>
      </c>
      <c r="Q10" s="1">
        <f>Gesamtüberblick!T12</f>
        <v>0</v>
      </c>
      <c r="R10" s="1">
        <f>Gesamtüberblick!U12</f>
        <v>0</v>
      </c>
      <c r="S10" s="1">
        <f>Gesamtüberblick!V12</f>
        <v>0</v>
      </c>
    </row>
    <row r="11" spans="1:19" ht="15.75" thickBot="1" x14ac:dyDescent="0.3">
      <c r="A11" s="17" t="s">
        <v>28</v>
      </c>
      <c r="B11" s="18" t="s">
        <v>83</v>
      </c>
      <c r="C11" s="1">
        <f>Gesamtüberblick!F13</f>
        <v>2.8671484000000001E-5</v>
      </c>
      <c r="D11" s="1">
        <f>Gesamtüberblick!G13</f>
        <v>6.7225674000000001E-6</v>
      </c>
      <c r="E11" s="1">
        <f>Gesamtüberblick!H13</f>
        <v>1.2431926999999999E-5</v>
      </c>
      <c r="F11" s="1">
        <f>Gesamtüberblick!I13</f>
        <v>0</v>
      </c>
      <c r="G11" s="1">
        <f>Gesamtüberblick!J13</f>
        <v>0</v>
      </c>
      <c r="H11" s="1">
        <f>Gesamtüberblick!K13</f>
        <v>0</v>
      </c>
      <c r="I11" s="1">
        <f>Gesamtüberblick!L13</f>
        <v>0</v>
      </c>
      <c r="J11" s="1">
        <f>Gesamtüberblick!M13</f>
        <v>0</v>
      </c>
      <c r="K11" s="1">
        <f>Gesamtüberblick!N13</f>
        <v>0</v>
      </c>
      <c r="L11" s="1">
        <f>Gesamtüberblick!O13</f>
        <v>0</v>
      </c>
      <c r="M11" s="1">
        <f>Gesamtüberblick!P13</f>
        <v>2.0176789000000001E-7</v>
      </c>
      <c r="N11" s="1">
        <f>Gesamtüberblick!Q13</f>
        <v>7.2552579E-6</v>
      </c>
      <c r="O11" s="1">
        <f>Gesamtüberblick!R13</f>
        <v>0</v>
      </c>
      <c r="P11" s="1">
        <f>Gesamtüberblick!S13</f>
        <v>2.4313093000000002E-6</v>
      </c>
      <c r="Q11" s="1">
        <f>Gesamtüberblick!T13</f>
        <v>0</v>
      </c>
      <c r="R11" s="1">
        <f>Gesamtüberblick!U13</f>
        <v>0</v>
      </c>
      <c r="S11" s="1">
        <f>Gesamtüberblick!V13</f>
        <v>0</v>
      </c>
    </row>
    <row r="12" spans="1:19" ht="15.75" thickBot="1" x14ac:dyDescent="0.3">
      <c r="A12" s="17" t="s">
        <v>30</v>
      </c>
      <c r="B12" s="18" t="s">
        <v>35</v>
      </c>
      <c r="C12" s="1">
        <f>Gesamtüberblick!F14</f>
        <v>490.39523000000003</v>
      </c>
      <c r="D12" s="1">
        <f>Gesamtüberblick!G14</f>
        <v>35.734457999999997</v>
      </c>
      <c r="E12" s="1">
        <f>Gesamtüberblick!H14</f>
        <v>133.87493000000001</v>
      </c>
      <c r="F12" s="1">
        <f>Gesamtüberblick!I14</f>
        <v>0</v>
      </c>
      <c r="G12" s="1">
        <f>Gesamtüberblick!J14</f>
        <v>0</v>
      </c>
      <c r="H12" s="1">
        <f>Gesamtüberblick!K14</f>
        <v>0</v>
      </c>
      <c r="I12" s="1">
        <f>Gesamtüberblick!L14</f>
        <v>0</v>
      </c>
      <c r="J12" s="1">
        <f>Gesamtüberblick!M14</f>
        <v>0</v>
      </c>
      <c r="K12" s="1">
        <f>Gesamtüberblick!N14</f>
        <v>0</v>
      </c>
      <c r="L12" s="1">
        <f>Gesamtüberblick!O14</f>
        <v>0</v>
      </c>
      <c r="M12" s="1">
        <f>Gesamtüberblick!P14</f>
        <v>17.500924000000001</v>
      </c>
      <c r="N12" s="1">
        <f>Gesamtüberblick!Q14</f>
        <v>38.566026000000001</v>
      </c>
      <c r="O12" s="1">
        <f>Gesamtüberblick!R14</f>
        <v>0</v>
      </c>
      <c r="P12" s="1">
        <f>Gesamtüberblick!S14</f>
        <v>56.203851</v>
      </c>
      <c r="Q12" s="1">
        <f>Gesamtüberblick!T14</f>
        <v>0</v>
      </c>
      <c r="R12" s="1">
        <f>Gesamtüberblick!U14</f>
        <v>0</v>
      </c>
      <c r="S12" s="1">
        <f>Gesamtüberblick!V14</f>
        <v>0</v>
      </c>
    </row>
    <row r="13" spans="1:19" ht="30" customHeight="1" thickBot="1" x14ac:dyDescent="0.3">
      <c r="A13" s="100" t="s">
        <v>78</v>
      </c>
      <c r="B13" s="101"/>
      <c r="C13" s="100" t="s">
        <v>84</v>
      </c>
      <c r="D13" s="102"/>
      <c r="E13" s="102"/>
      <c r="F13" s="102"/>
      <c r="G13" s="102"/>
      <c r="H13" s="102"/>
      <c r="I13" s="102"/>
      <c r="J13" s="102"/>
      <c r="K13" s="102"/>
      <c r="L13" s="102"/>
      <c r="M13" s="102"/>
      <c r="N13" s="102"/>
      <c r="O13" s="102"/>
      <c r="P13" s="102"/>
      <c r="Q13" s="102"/>
      <c r="R13" s="102"/>
      <c r="S13" s="101"/>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M4" sqref="M4:P13"/>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9" t="s">
        <v>34</v>
      </c>
      <c r="B4" s="18" t="s">
        <v>91</v>
      </c>
      <c r="C4" s="1">
        <f>Gesamtüberblick!F15</f>
        <v>521.92921304960009</v>
      </c>
      <c r="D4" s="1">
        <f>Gesamtüberblick!G15</f>
        <v>0.50866126</v>
      </c>
      <c r="E4" s="1">
        <f>Gesamtüberblick!H15</f>
        <v>9.0181775999999996</v>
      </c>
      <c r="F4" s="1">
        <f>Gesamtüberblick!I15</f>
        <v>0</v>
      </c>
      <c r="G4" s="1">
        <f>Gesamtüberblick!J15</f>
        <v>0</v>
      </c>
      <c r="H4" s="1">
        <f>Gesamtüberblick!K15</f>
        <v>0</v>
      </c>
      <c r="I4" s="1">
        <f>Gesamtüberblick!L15</f>
        <v>0</v>
      </c>
      <c r="J4" s="1">
        <f>Gesamtüberblick!M15</f>
        <v>0</v>
      </c>
      <c r="K4" s="1">
        <f>Gesamtüberblick!N15</f>
        <v>0</v>
      </c>
      <c r="L4" s="1">
        <f>Gesamtüberblick!O15</f>
        <v>0</v>
      </c>
      <c r="M4" s="1">
        <f>Gesamtüberblick!P15</f>
        <v>7.0747563999999999E-2</v>
      </c>
      <c r="N4" s="1">
        <f>Gesamtüberblick!Q15</f>
        <v>0.54896714000000002</v>
      </c>
      <c r="O4" s="1">
        <f>Gesamtüberblick!R15</f>
        <v>0</v>
      </c>
      <c r="P4" s="1">
        <f>Gesamtüberblick!S15</f>
        <v>0.45394582</v>
      </c>
      <c r="Q4" s="1">
        <f>Gesamtüberblick!T15</f>
        <v>0</v>
      </c>
      <c r="R4" s="1">
        <f>Gesamtüberblick!U15</f>
        <v>0</v>
      </c>
      <c r="S4" s="1">
        <f>Gesamtüberblick!V15</f>
        <v>0</v>
      </c>
    </row>
    <row r="5" spans="1:19" ht="15.75" thickBot="1" x14ac:dyDescent="0.3">
      <c r="A5" s="19" t="s">
        <v>36</v>
      </c>
      <c r="B5" s="18" t="s">
        <v>90</v>
      </c>
      <c r="C5" s="1">
        <f>Gesamtüberblick!F16</f>
        <v>700.52868695040002</v>
      </c>
      <c r="D5" s="1">
        <f>Gesamtüberblick!G16</f>
        <v>0</v>
      </c>
      <c r="E5" s="1">
        <f>Gesamtüberblick!H16</f>
        <v>0</v>
      </c>
      <c r="F5" s="1">
        <f>Gesamtüberblick!I16</f>
        <v>0</v>
      </c>
      <c r="G5" s="1">
        <f>Gesamtüberblick!J16</f>
        <v>0</v>
      </c>
      <c r="H5" s="1">
        <f>Gesamtüberblick!K16</f>
        <v>0</v>
      </c>
      <c r="I5" s="1">
        <f>Gesamtüberblick!L16</f>
        <v>0</v>
      </c>
      <c r="J5" s="1">
        <f>Gesamtüberblick!M16</f>
        <v>0</v>
      </c>
      <c r="K5" s="1">
        <f>Gesamtüberblick!N16</f>
        <v>0</v>
      </c>
      <c r="L5" s="1">
        <f>Gesamtüberblick!O16</f>
        <v>0</v>
      </c>
      <c r="M5" s="1">
        <f>Gesamtüberblick!P16</f>
        <v>0</v>
      </c>
      <c r="N5" s="1">
        <f>Gesamtüberblick!Q16</f>
        <v>0</v>
      </c>
      <c r="O5" s="1">
        <f>Gesamtüberblick!R16</f>
        <v>0</v>
      </c>
      <c r="P5" s="1">
        <f>Gesamtüberblick!S16</f>
        <v>0</v>
      </c>
      <c r="Q5" s="1">
        <f>Gesamtüberblick!T16</f>
        <v>0</v>
      </c>
      <c r="R5" s="1">
        <f>Gesamtüberblick!U16</f>
        <v>0</v>
      </c>
      <c r="S5" s="1">
        <f>Gesamtüberblick!V16</f>
        <v>0</v>
      </c>
    </row>
    <row r="6" spans="1:19" ht="15.75" thickBot="1" x14ac:dyDescent="0.3">
      <c r="A6" s="19" t="s">
        <v>37</v>
      </c>
      <c r="B6" s="18" t="s">
        <v>91</v>
      </c>
      <c r="C6" s="1">
        <f>Gesamtüberblick!F17</f>
        <v>1222.4579000000001</v>
      </c>
      <c r="D6" s="1">
        <f>Gesamtüberblick!G17</f>
        <v>0.50866126</v>
      </c>
      <c r="E6" s="1">
        <f>Gesamtüberblick!H17</f>
        <v>9.0181775999999996</v>
      </c>
      <c r="F6" s="1">
        <f>Gesamtüberblick!I17</f>
        <v>0</v>
      </c>
      <c r="G6" s="1">
        <f>Gesamtüberblick!J17</f>
        <v>0</v>
      </c>
      <c r="H6" s="1">
        <f>Gesamtüberblick!K17</f>
        <v>0</v>
      </c>
      <c r="I6" s="1">
        <f>Gesamtüberblick!L17</f>
        <v>0</v>
      </c>
      <c r="J6" s="1">
        <f>Gesamtüberblick!M17</f>
        <v>0</v>
      </c>
      <c r="K6" s="1">
        <f>Gesamtüberblick!N17</f>
        <v>0</v>
      </c>
      <c r="L6" s="1">
        <f>Gesamtüberblick!O17</f>
        <v>0</v>
      </c>
      <c r="M6" s="1">
        <f>Gesamtüberblick!P17</f>
        <v>7.0747563999999999E-2</v>
      </c>
      <c r="N6" s="1">
        <f>Gesamtüberblick!Q17</f>
        <v>0.54896714000000002</v>
      </c>
      <c r="O6" s="1">
        <f>Gesamtüberblick!R17</f>
        <v>0</v>
      </c>
      <c r="P6" s="1">
        <f>Gesamtüberblick!S17</f>
        <v>0.45394582</v>
      </c>
      <c r="Q6" s="1">
        <f>Gesamtüberblick!T17</f>
        <v>0</v>
      </c>
      <c r="R6" s="1">
        <f>Gesamtüberblick!U17</f>
        <v>0</v>
      </c>
      <c r="S6" s="1">
        <f>Gesamtüberblick!V17</f>
        <v>0</v>
      </c>
    </row>
    <row r="7" spans="1:19" ht="15.75" thickBot="1" x14ac:dyDescent="0.3">
      <c r="A7" s="19" t="s">
        <v>38</v>
      </c>
      <c r="B7" s="18" t="s">
        <v>90</v>
      </c>
      <c r="C7" s="1">
        <f>Gesamtüberblick!F18</f>
        <v>521.05727660000002</v>
      </c>
      <c r="D7" s="1">
        <f>Gesamtüberblick!G18</f>
        <v>37.799008999999998</v>
      </c>
      <c r="E7" s="1">
        <f>Gesamtüberblick!H18</f>
        <v>180.23103</v>
      </c>
      <c r="F7" s="1">
        <f>Gesamtüberblick!I18</f>
        <v>0</v>
      </c>
      <c r="G7" s="1">
        <f>Gesamtüberblick!J18</f>
        <v>0</v>
      </c>
      <c r="H7" s="1">
        <f>Gesamtüberblick!K18</f>
        <v>0</v>
      </c>
      <c r="I7" s="1">
        <f>Gesamtüberblick!L18</f>
        <v>0</v>
      </c>
      <c r="J7" s="1">
        <f>Gesamtüberblick!M18</f>
        <v>0</v>
      </c>
      <c r="K7" s="1">
        <f>Gesamtüberblick!N18</f>
        <v>0</v>
      </c>
      <c r="L7" s="1">
        <f>Gesamtüberblick!O18</f>
        <v>0</v>
      </c>
      <c r="M7" s="1">
        <f>Gesamtüberblick!P18</f>
        <v>18.027542</v>
      </c>
      <c r="N7" s="1">
        <f>Gesamtüberblick!Q18</f>
        <v>40.794170000000001</v>
      </c>
      <c r="O7" s="1">
        <f>Gesamtüberblick!R18</f>
        <v>0</v>
      </c>
      <c r="P7" s="1">
        <f>Gesamtüberblick!S18</f>
        <v>59.063009999999998</v>
      </c>
      <c r="Q7" s="1">
        <f>Gesamtüberblick!T18</f>
        <v>0</v>
      </c>
      <c r="R7" s="1">
        <f>Gesamtüberblick!U18</f>
        <v>0</v>
      </c>
      <c r="S7" s="1">
        <f>Gesamtüberblick!V18</f>
        <v>0</v>
      </c>
    </row>
    <row r="8" spans="1:19" ht="15.75" thickBot="1" x14ac:dyDescent="0.3">
      <c r="A8" s="19" t="s">
        <v>39</v>
      </c>
      <c r="B8" s="18" t="s">
        <v>90</v>
      </c>
      <c r="C8" s="1">
        <f>Gesamtüberblick!F19</f>
        <v>51.103913400000003</v>
      </c>
      <c r="D8" s="1">
        <f>Gesamtüberblick!G19</f>
        <v>0</v>
      </c>
      <c r="E8" s="1">
        <f>Gesamtüberblick!H19</f>
        <v>0</v>
      </c>
      <c r="F8" s="1">
        <f>Gesamtüberblick!I19</f>
        <v>0</v>
      </c>
      <c r="G8" s="1">
        <f>Gesamtüberblick!J19</f>
        <v>0</v>
      </c>
      <c r="H8" s="1">
        <f>Gesamtüberblick!K19</f>
        <v>0</v>
      </c>
      <c r="I8" s="1">
        <f>Gesamtüberblick!L19</f>
        <v>0</v>
      </c>
      <c r="J8" s="1">
        <f>Gesamtüberblick!M19</f>
        <v>0</v>
      </c>
      <c r="K8" s="1">
        <f>Gesamtüberblick!N19</f>
        <v>0</v>
      </c>
      <c r="L8" s="1">
        <f>Gesamtüberblick!O19</f>
        <v>0</v>
      </c>
      <c r="M8" s="1">
        <f>Gesamtüberblick!P19</f>
        <v>0</v>
      </c>
      <c r="N8" s="1">
        <f>Gesamtüberblick!Q19</f>
        <v>0</v>
      </c>
      <c r="O8" s="1">
        <f>Gesamtüberblick!R19</f>
        <v>0</v>
      </c>
      <c r="P8" s="1">
        <f>Gesamtüberblick!S19</f>
        <v>0</v>
      </c>
      <c r="Q8" s="1">
        <f>Gesamtüberblick!T19</f>
        <v>0</v>
      </c>
      <c r="R8" s="1">
        <f>Gesamtüberblick!U19</f>
        <v>0</v>
      </c>
      <c r="S8" s="1">
        <f>Gesamtüberblick!V19</f>
        <v>0</v>
      </c>
    </row>
    <row r="9" spans="1:19" ht="15.75" thickBot="1" x14ac:dyDescent="0.3">
      <c r="A9" s="19" t="s">
        <v>40</v>
      </c>
      <c r="B9" s="18" t="s">
        <v>90</v>
      </c>
      <c r="C9" s="1">
        <f>Gesamtüberblick!F20</f>
        <v>572.16119000000003</v>
      </c>
      <c r="D9" s="1">
        <f>Gesamtüberblick!G20</f>
        <v>37.799008999999998</v>
      </c>
      <c r="E9" s="1">
        <f>Gesamtüberblick!H20</f>
        <v>180.23103</v>
      </c>
      <c r="F9" s="1">
        <f>Gesamtüberblick!I20</f>
        <v>0</v>
      </c>
      <c r="G9" s="1">
        <f>Gesamtüberblick!J20</f>
        <v>0</v>
      </c>
      <c r="H9" s="1">
        <f>Gesamtüberblick!K20</f>
        <v>0</v>
      </c>
      <c r="I9" s="1">
        <f>Gesamtüberblick!L20</f>
        <v>0</v>
      </c>
      <c r="J9" s="1">
        <f>Gesamtüberblick!M20</f>
        <v>0</v>
      </c>
      <c r="K9" s="1">
        <f>Gesamtüberblick!N20</f>
        <v>0</v>
      </c>
      <c r="L9" s="1">
        <f>Gesamtüberblick!O20</f>
        <v>0</v>
      </c>
      <c r="M9" s="1">
        <f>Gesamtüberblick!P20</f>
        <v>18.027542</v>
      </c>
      <c r="N9" s="1">
        <f>Gesamtüberblick!Q20</f>
        <v>40.794170000000001</v>
      </c>
      <c r="O9" s="1">
        <f>Gesamtüberblick!R20</f>
        <v>0</v>
      </c>
      <c r="P9" s="1">
        <f>Gesamtüberblick!S20</f>
        <v>59.063009999999998</v>
      </c>
      <c r="Q9" s="1">
        <f>Gesamtüberblick!T20</f>
        <v>0</v>
      </c>
      <c r="R9" s="1">
        <f>Gesamtüberblick!U20</f>
        <v>0</v>
      </c>
      <c r="S9" s="1">
        <f>Gesamtüberblick!V20</f>
        <v>0</v>
      </c>
    </row>
    <row r="10" spans="1:19" ht="15.75" thickBot="1" x14ac:dyDescent="0.3">
      <c r="A10" s="19" t="s">
        <v>44</v>
      </c>
      <c r="B10" s="18" t="s">
        <v>8</v>
      </c>
      <c r="C10" s="1">
        <f>Gesamtüberblick!F21</f>
        <v>0</v>
      </c>
      <c r="D10" s="1">
        <f>Gesamtüberblick!G21</f>
        <v>0</v>
      </c>
      <c r="E10" s="1">
        <f>Gesamtüberblick!H21</f>
        <v>0</v>
      </c>
      <c r="F10" s="1">
        <f>Gesamtüberblick!I21</f>
        <v>0</v>
      </c>
      <c r="G10" s="1">
        <f>Gesamtüberblick!J21</f>
        <v>0</v>
      </c>
      <c r="H10" s="1">
        <f>Gesamtüberblick!K21</f>
        <v>0</v>
      </c>
      <c r="I10" s="1">
        <f>Gesamtüberblick!L21</f>
        <v>0</v>
      </c>
      <c r="J10" s="1">
        <f>Gesamtüberblick!M21</f>
        <v>0</v>
      </c>
      <c r="K10" s="1">
        <f>Gesamtüberblick!N21</f>
        <v>0</v>
      </c>
      <c r="L10" s="1">
        <f>Gesamtüberblick!O21</f>
        <v>0</v>
      </c>
      <c r="M10" s="1">
        <f>Gesamtüberblick!P21</f>
        <v>0</v>
      </c>
      <c r="N10" s="1">
        <f>Gesamtüberblick!Q21</f>
        <v>0</v>
      </c>
      <c r="O10" s="1">
        <f>Gesamtüberblick!R21</f>
        <v>0</v>
      </c>
      <c r="P10" s="1">
        <f>Gesamtüberblick!S21</f>
        <v>0</v>
      </c>
      <c r="Q10" s="1">
        <f>Gesamtüberblick!T21</f>
        <v>0</v>
      </c>
      <c r="R10" s="1">
        <f>Gesamtüberblick!U21</f>
        <v>0</v>
      </c>
      <c r="S10" s="1">
        <f>Gesamtüberblick!V21</f>
        <v>0</v>
      </c>
    </row>
    <row r="11" spans="1:19" ht="15.75" thickBot="1" x14ac:dyDescent="0.3">
      <c r="A11" s="19" t="s">
        <v>45</v>
      </c>
      <c r="B11" s="18" t="s">
        <v>90</v>
      </c>
      <c r="C11" s="1">
        <f>Gesamtüberblick!F22</f>
        <v>0</v>
      </c>
      <c r="D11" s="1">
        <f>Gesamtüberblick!G22</f>
        <v>0</v>
      </c>
      <c r="E11" s="1">
        <f>Gesamtüberblick!H22</f>
        <v>0</v>
      </c>
      <c r="F11" s="1">
        <f>Gesamtüberblick!I22</f>
        <v>0</v>
      </c>
      <c r="G11" s="1">
        <f>Gesamtüberblick!J22</f>
        <v>0</v>
      </c>
      <c r="H11" s="1">
        <f>Gesamtüberblick!K22</f>
        <v>0</v>
      </c>
      <c r="I11" s="1">
        <f>Gesamtüberblick!L22</f>
        <v>0</v>
      </c>
      <c r="J11" s="1">
        <f>Gesamtüberblick!M22</f>
        <v>0</v>
      </c>
      <c r="K11" s="1">
        <f>Gesamtüberblick!N22</f>
        <v>0</v>
      </c>
      <c r="L11" s="1">
        <f>Gesamtüberblick!O22</f>
        <v>0</v>
      </c>
      <c r="M11" s="1">
        <f>Gesamtüberblick!P22</f>
        <v>0</v>
      </c>
      <c r="N11" s="1">
        <f>Gesamtüberblick!Q22</f>
        <v>0</v>
      </c>
      <c r="O11" s="1">
        <f>Gesamtüberblick!R22</f>
        <v>0</v>
      </c>
      <c r="P11" s="1">
        <f>Gesamtüberblick!S22</f>
        <v>0</v>
      </c>
      <c r="Q11" s="1">
        <f>Gesamtüberblick!T22</f>
        <v>0</v>
      </c>
      <c r="R11" s="1">
        <f>Gesamtüberblick!U22</f>
        <v>0</v>
      </c>
      <c r="S11" s="1">
        <f>Gesamtüberblick!V22</f>
        <v>0</v>
      </c>
    </row>
    <row r="12" spans="1:19" ht="15.75" thickBot="1" x14ac:dyDescent="0.3">
      <c r="A12" s="19" t="s">
        <v>46</v>
      </c>
      <c r="B12" s="18" t="s">
        <v>90</v>
      </c>
      <c r="C12" s="1">
        <f>Gesamtüberblick!F23</f>
        <v>0</v>
      </c>
      <c r="D12" s="1">
        <f>Gesamtüberblick!G23</f>
        <v>0</v>
      </c>
      <c r="E12" s="1">
        <f>Gesamtüberblick!H23</f>
        <v>0</v>
      </c>
      <c r="F12" s="1">
        <f>Gesamtüberblick!I23</f>
        <v>0</v>
      </c>
      <c r="G12" s="1">
        <f>Gesamtüberblick!J23</f>
        <v>0</v>
      </c>
      <c r="H12" s="1">
        <f>Gesamtüberblick!K23</f>
        <v>0</v>
      </c>
      <c r="I12" s="1">
        <f>Gesamtüberblick!L23</f>
        <v>0</v>
      </c>
      <c r="J12" s="1">
        <f>Gesamtüberblick!M23</f>
        <v>0</v>
      </c>
      <c r="K12" s="1">
        <f>Gesamtüberblick!N23</f>
        <v>0</v>
      </c>
      <c r="L12" s="1">
        <f>Gesamtüberblick!O23</f>
        <v>0</v>
      </c>
      <c r="M12" s="1">
        <f>Gesamtüberblick!P23</f>
        <v>0</v>
      </c>
      <c r="N12" s="1">
        <f>Gesamtüberblick!Q23</f>
        <v>0</v>
      </c>
      <c r="O12" s="1">
        <f>Gesamtüberblick!R23</f>
        <v>0</v>
      </c>
      <c r="P12" s="1">
        <f>Gesamtüberblick!S23</f>
        <v>0</v>
      </c>
      <c r="Q12" s="1">
        <f>Gesamtüberblick!T23</f>
        <v>0</v>
      </c>
      <c r="R12" s="1">
        <f>Gesamtüberblick!U23</f>
        <v>0</v>
      </c>
      <c r="S12" s="1">
        <f>Gesamtüberblick!V23</f>
        <v>0</v>
      </c>
    </row>
    <row r="13" spans="1:19" ht="15.75" thickBot="1" x14ac:dyDescent="0.3">
      <c r="A13" s="19" t="s">
        <v>47</v>
      </c>
      <c r="B13" s="18" t="s">
        <v>58</v>
      </c>
      <c r="C13" s="1">
        <f>Gesamtüberblick!F24</f>
        <v>0.15429213999999999</v>
      </c>
      <c r="D13" s="1">
        <f>Gesamtüberblick!G24</f>
        <v>1.3850188000000001E-3</v>
      </c>
      <c r="E13" s="1">
        <f>Gesamtüberblick!H24</f>
        <v>4.1857924999999997E-2</v>
      </c>
      <c r="F13" s="1">
        <f>Gesamtüberblick!I24</f>
        <v>0</v>
      </c>
      <c r="G13" s="1">
        <f>Gesamtüberblick!J24</f>
        <v>0</v>
      </c>
      <c r="H13" s="1">
        <f>Gesamtüberblick!K24</f>
        <v>0</v>
      </c>
      <c r="I13" s="1">
        <f>Gesamtüberblick!L24</f>
        <v>0</v>
      </c>
      <c r="J13" s="1">
        <f>Gesamtüberblick!M24</f>
        <v>0</v>
      </c>
      <c r="K13" s="1">
        <f>Gesamtüberblick!N24</f>
        <v>0</v>
      </c>
      <c r="L13" s="1">
        <f>Gesamtüberblick!O24</f>
        <v>0</v>
      </c>
      <c r="M13" s="1">
        <f>Gesamtüberblick!P24</f>
        <v>4.6738740000000002E-4</v>
      </c>
      <c r="N13" s="1">
        <f>Gesamtüberblick!Q24</f>
        <v>1.9418345999999999E-3</v>
      </c>
      <c r="O13" s="1">
        <f>Gesamtüberblick!R24</f>
        <v>0</v>
      </c>
      <c r="P13" s="1">
        <f>Gesamtüberblick!S24</f>
        <v>6.0010386000000004E-3</v>
      </c>
      <c r="Q13" s="1">
        <f>Gesamtüberblick!T24</f>
        <v>0</v>
      </c>
      <c r="R13" s="1">
        <f>Gesamtüberblick!U24</f>
        <v>0</v>
      </c>
      <c r="S13" s="1">
        <f>Gesamtüberblick!V24</f>
        <v>0</v>
      </c>
    </row>
    <row r="14" spans="1:19" ht="45" customHeight="1" thickBot="1" x14ac:dyDescent="0.3">
      <c r="A14" s="100" t="s">
        <v>78</v>
      </c>
      <c r="B14" s="101"/>
      <c r="C14" s="100" t="s">
        <v>89</v>
      </c>
      <c r="D14" s="102"/>
      <c r="E14" s="102"/>
      <c r="F14" s="102"/>
      <c r="G14" s="102"/>
      <c r="H14" s="102"/>
      <c r="I14" s="102"/>
      <c r="J14" s="102"/>
      <c r="K14" s="102"/>
      <c r="L14" s="102"/>
      <c r="M14" s="102"/>
      <c r="N14" s="102"/>
      <c r="O14" s="102"/>
      <c r="P14" s="102"/>
      <c r="Q14" s="102"/>
      <c r="R14" s="102"/>
      <c r="S14" s="101"/>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workbookViewId="0">
      <selection activeCell="M4" sqref="M4:P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f>Gesamtüberblick!F25</f>
        <v>5.1121428999999999E-4</v>
      </c>
      <c r="D4" s="1">
        <f>Gesamtüberblick!G25</f>
        <v>3.7909121999999999E-5</v>
      </c>
      <c r="E4" s="1">
        <f>Gesamtüberblick!H25</f>
        <v>1.9919499000000001E-4</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1.2023794E-5</v>
      </c>
      <c r="N4" s="1">
        <f>Gesamtüberblick!Q25</f>
        <v>5.3149636000000002E-5</v>
      </c>
      <c r="O4" s="1">
        <f>Gesamtüberblick!R25</f>
        <v>0</v>
      </c>
      <c r="P4" s="1">
        <f>Gesamtüberblick!S25</f>
        <v>2.3145757E-5</v>
      </c>
      <c r="Q4" s="1">
        <f>Gesamtüberblick!T25</f>
        <v>0</v>
      </c>
      <c r="R4" s="1">
        <f>Gesamtüberblick!U25</f>
        <v>0</v>
      </c>
      <c r="S4" s="1">
        <f>Gesamtüberblick!V25</f>
        <v>0</v>
      </c>
    </row>
    <row r="5" spans="1:19" ht="15.75" thickBot="1" x14ac:dyDescent="0.3">
      <c r="A5" s="12" t="s">
        <v>93</v>
      </c>
      <c r="B5" s="13" t="s">
        <v>8</v>
      </c>
      <c r="C5" s="1">
        <f>Gesamtüberblick!F26</f>
        <v>2.4293721000000001</v>
      </c>
      <c r="D5" s="1">
        <f>Gesamtüberblick!G26</f>
        <v>0.23782795000000001</v>
      </c>
      <c r="E5" s="1">
        <f>Gesamtüberblick!H26</f>
        <v>2.4479164999999998</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1.5412303E-2</v>
      </c>
      <c r="N5" s="1">
        <f>Gesamtüberblick!Q26</f>
        <v>0.33344136000000002</v>
      </c>
      <c r="O5" s="1">
        <f>Gesamtüberblick!R26</f>
        <v>0</v>
      </c>
      <c r="P5" s="1">
        <f>Gesamtüberblick!S26</f>
        <v>318.11604</v>
      </c>
      <c r="Q5" s="1">
        <f>Gesamtüberblick!T26</f>
        <v>0</v>
      </c>
      <c r="R5" s="1">
        <f>Gesamtüberblick!U26</f>
        <v>0</v>
      </c>
      <c r="S5" s="1">
        <f>Gesamtüberblick!V26</f>
        <v>0</v>
      </c>
    </row>
    <row r="6" spans="1:19" ht="15.75" thickBot="1" x14ac:dyDescent="0.3">
      <c r="A6" s="12" t="s">
        <v>52</v>
      </c>
      <c r="B6" s="13" t="s">
        <v>8</v>
      </c>
      <c r="C6" s="1">
        <f>Gesamtüberblick!F27</f>
        <v>1.7870125000000001E-3</v>
      </c>
      <c r="D6" s="1">
        <f>Gesamtüberblick!G27</f>
        <v>5.6120577999999999E-5</v>
      </c>
      <c r="E6" s="1">
        <f>Gesamtüberblick!H27</f>
        <v>5.4857276999999995E-4</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1.2029009000000001E-5</v>
      </c>
      <c r="N6" s="1">
        <f>Gesamtüberblick!Q27</f>
        <v>7.8682598999999995E-5</v>
      </c>
      <c r="O6" s="1">
        <f>Gesamtüberblick!R27</f>
        <v>0</v>
      </c>
      <c r="P6" s="1">
        <f>Gesamtüberblick!S27</f>
        <v>5.0301196999999997E-5</v>
      </c>
      <c r="Q6" s="1">
        <f>Gesamtüberblick!T27</f>
        <v>0</v>
      </c>
      <c r="R6" s="1">
        <f>Gesamtüberblick!U27</f>
        <v>0</v>
      </c>
      <c r="S6" s="1">
        <f>Gesamtüberblick!V27</f>
        <v>0</v>
      </c>
    </row>
    <row r="7" spans="1:19" ht="15.75" thickBot="1" x14ac:dyDescent="0.3">
      <c r="A7" s="100" t="s">
        <v>78</v>
      </c>
      <c r="B7" s="101"/>
      <c r="C7" s="100" t="s">
        <v>92</v>
      </c>
      <c r="D7" s="102"/>
      <c r="E7" s="102"/>
      <c r="F7" s="102"/>
      <c r="G7" s="102"/>
      <c r="H7" s="102"/>
      <c r="I7" s="102"/>
      <c r="J7" s="102"/>
      <c r="K7" s="102"/>
      <c r="L7" s="102"/>
      <c r="M7" s="102"/>
      <c r="N7" s="102"/>
      <c r="O7" s="102"/>
      <c r="P7" s="102"/>
      <c r="Q7" s="102"/>
      <c r="R7" s="102"/>
      <c r="S7" s="101"/>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2018-06-28T11:30:36Z</dcterms:modified>
</cp:coreProperties>
</file>